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部门公共\航运部\SCHEDULE\2026 SCHEDULE\"/>
    </mc:Choice>
  </mc:AlternateContent>
  <xr:revisionPtr revIDLastSave="0" documentId="13_ncr:1_{07DBEDE7-3FDD-41ED-AC95-0D198B6933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L28" i="1"/>
  <c r="K28" i="1"/>
  <c r="J28" i="1"/>
  <c r="I28" i="1"/>
  <c r="H28" i="1"/>
  <c r="H22" i="1"/>
  <c r="D9" i="1"/>
  <c r="G9" i="1"/>
  <c r="C23" i="1"/>
  <c r="G29" i="1"/>
  <c r="C28" i="1"/>
  <c r="D11" i="1"/>
  <c r="G40" i="1"/>
  <c r="G34" i="1"/>
  <c r="G23" i="1"/>
  <c r="L9" i="1" l="1"/>
  <c r="K9" i="1"/>
  <c r="I9" i="1"/>
  <c r="L8" i="1"/>
  <c r="I8" i="1"/>
  <c r="K8" i="1"/>
  <c r="L23" i="1"/>
  <c r="K23" i="1"/>
  <c r="J23" i="1"/>
  <c r="I23" i="1"/>
  <c r="H23" i="1"/>
  <c r="I22" i="1"/>
  <c r="J22" i="1"/>
  <c r="K22" i="1"/>
  <c r="L22" i="1"/>
  <c r="C32" i="1" l="1"/>
  <c r="C31" i="1"/>
  <c r="C30" i="1"/>
  <c r="C29" i="1"/>
  <c r="G24" i="1" l="1"/>
  <c r="C35" i="1"/>
  <c r="C34" i="1"/>
  <c r="L24" i="1" l="1"/>
  <c r="K24" i="1"/>
  <c r="J24" i="1"/>
  <c r="I24" i="1"/>
  <c r="H24" i="1"/>
  <c r="H41" i="1"/>
  <c r="L40" i="1"/>
  <c r="K40" i="1"/>
  <c r="J40" i="1"/>
  <c r="I40" i="1"/>
  <c r="H35" i="1"/>
  <c r="C36" i="1"/>
  <c r="G30" i="1"/>
  <c r="C24" i="1"/>
  <c r="C25" i="1"/>
  <c r="C26" i="1"/>
  <c r="K41" i="1" l="1"/>
  <c r="G41" i="1"/>
  <c r="H36" i="1"/>
  <c r="G36" i="1" s="1"/>
  <c r="G35" i="1"/>
  <c r="G10" i="1"/>
  <c r="L41" i="1"/>
  <c r="H42" i="1"/>
  <c r="I41" i="1"/>
  <c r="J41" i="1"/>
  <c r="I35" i="1"/>
  <c r="J35" i="1"/>
  <c r="K35" i="1"/>
  <c r="L35" i="1"/>
  <c r="L30" i="1"/>
  <c r="K30" i="1"/>
  <c r="I30" i="1"/>
  <c r="H30" i="1"/>
  <c r="J30" i="1"/>
  <c r="H29" i="1"/>
  <c r="I29" i="1"/>
  <c r="J29" i="1"/>
  <c r="K29" i="1"/>
  <c r="L29" i="1"/>
  <c r="D16" i="1"/>
  <c r="D15" i="1"/>
  <c r="K10" i="1" l="1"/>
  <c r="G11" i="1"/>
  <c r="I42" i="1"/>
  <c r="G42" i="1"/>
  <c r="K36" i="1"/>
  <c r="L36" i="1"/>
  <c r="I36" i="1"/>
  <c r="J36" i="1"/>
  <c r="I10" i="1"/>
  <c r="L10" i="1"/>
  <c r="L42" i="1"/>
  <c r="K42" i="1"/>
  <c r="J42" i="1"/>
  <c r="H43" i="1"/>
  <c r="C37" i="1"/>
  <c r="C22" i="1"/>
  <c r="C38" i="1"/>
  <c r="D10" i="1"/>
  <c r="D12" i="1"/>
  <c r="C61" i="1"/>
  <c r="C60" i="1"/>
  <c r="C59" i="1"/>
  <c r="C58" i="1"/>
  <c r="G57" i="1"/>
  <c r="H57" i="1" s="1"/>
  <c r="C57" i="1"/>
  <c r="M56" i="1"/>
  <c r="O56" i="1" s="1"/>
  <c r="K56" i="1"/>
  <c r="I56" i="1"/>
  <c r="H56" i="1"/>
  <c r="C56" i="1"/>
  <c r="G55" i="1"/>
  <c r="I55" i="1" s="1"/>
  <c r="C55" i="1"/>
  <c r="M54" i="1"/>
  <c r="O54" i="1" s="1"/>
  <c r="K54" i="1"/>
  <c r="I54" i="1"/>
  <c r="H54" i="1"/>
  <c r="C54" i="1"/>
  <c r="C51" i="1"/>
  <c r="C50" i="1"/>
  <c r="G49" i="1"/>
  <c r="H49" i="1" s="1"/>
  <c r="C49" i="1"/>
  <c r="G48" i="1"/>
  <c r="J48" i="1" s="1"/>
  <c r="L48" i="1" s="1"/>
  <c r="M48" i="1" s="1"/>
  <c r="O48" i="1" s="1"/>
  <c r="C48" i="1"/>
  <c r="J47" i="1"/>
  <c r="L47" i="1" s="1"/>
  <c r="M47" i="1" s="1"/>
  <c r="O47" i="1" s="1"/>
  <c r="I47" i="1"/>
  <c r="H47" i="1"/>
  <c r="C47" i="1"/>
  <c r="L34" i="1"/>
  <c r="K34" i="1"/>
  <c r="J34" i="1"/>
  <c r="I34" i="1"/>
  <c r="D18" i="1"/>
  <c r="D17" i="1"/>
  <c r="G15" i="1"/>
  <c r="L15" i="1" s="1"/>
  <c r="L14" i="1"/>
  <c r="K14" i="1"/>
  <c r="I14" i="1"/>
  <c r="D14" i="1"/>
  <c r="D8" i="1"/>
  <c r="G12" i="1" l="1"/>
  <c r="I11" i="1"/>
  <c r="K11" i="1"/>
  <c r="L11" i="1"/>
  <c r="H44" i="1"/>
  <c r="G44" i="1" s="1"/>
  <c r="L43" i="1"/>
  <c r="K43" i="1"/>
  <c r="J43" i="1"/>
  <c r="I43" i="1"/>
  <c r="G43" i="1"/>
  <c r="G31" i="1"/>
  <c r="G32" i="1" s="1"/>
  <c r="I57" i="1"/>
  <c r="G50" i="1"/>
  <c r="G58" i="1"/>
  <c r="I49" i="1"/>
  <c r="J49" i="1"/>
  <c r="L49" i="1" s="1"/>
  <c r="M49" i="1" s="1"/>
  <c r="O49" i="1" s="1"/>
  <c r="G16" i="1"/>
  <c r="H55" i="1"/>
  <c r="H48" i="1"/>
  <c r="K55" i="1"/>
  <c r="I15" i="1"/>
  <c r="K15" i="1"/>
  <c r="K57" i="1"/>
  <c r="M57" i="1"/>
  <c r="O57" i="1" s="1"/>
  <c r="I48" i="1"/>
  <c r="M55" i="1"/>
  <c r="O55" i="1" s="1"/>
  <c r="L32" i="1" l="1"/>
  <c r="K32" i="1"/>
  <c r="J32" i="1"/>
  <c r="I32" i="1"/>
  <c r="H32" i="1"/>
  <c r="L12" i="1"/>
  <c r="K12" i="1"/>
  <c r="I12" i="1"/>
  <c r="K44" i="1"/>
  <c r="J44" i="1"/>
  <c r="L44" i="1"/>
  <c r="I44" i="1"/>
  <c r="L31" i="1"/>
  <c r="I31" i="1"/>
  <c r="K31" i="1"/>
  <c r="J31" i="1"/>
  <c r="H31" i="1"/>
  <c r="H37" i="1"/>
  <c r="G25" i="1"/>
  <c r="G26" i="1" s="1"/>
  <c r="H26" i="1" s="1"/>
  <c r="L16" i="1"/>
  <c r="K16" i="1"/>
  <c r="G17" i="1"/>
  <c r="I16" i="1"/>
  <c r="M58" i="1"/>
  <c r="O58" i="1" s="1"/>
  <c r="H58" i="1"/>
  <c r="G59" i="1"/>
  <c r="K58" i="1"/>
  <c r="I58" i="1"/>
  <c r="G51" i="1"/>
  <c r="J50" i="1"/>
  <c r="L50" i="1" s="1"/>
  <c r="M50" i="1" s="1"/>
  <c r="O50" i="1" s="1"/>
  <c r="I50" i="1"/>
  <c r="H50" i="1"/>
  <c r="I26" i="1" l="1"/>
  <c r="K26" i="1"/>
  <c r="J26" i="1"/>
  <c r="L26" i="1"/>
  <c r="L37" i="1"/>
  <c r="H38" i="1"/>
  <c r="G38" i="1" s="1"/>
  <c r="G37" i="1"/>
  <c r="J37" i="1"/>
  <c r="I37" i="1"/>
  <c r="K37" i="1"/>
  <c r="H25" i="1"/>
  <c r="I25" i="1"/>
  <c r="L25" i="1"/>
  <c r="J25" i="1"/>
  <c r="K25" i="1"/>
  <c r="I51" i="1"/>
  <c r="J51" i="1"/>
  <c r="L51" i="1" s="1"/>
  <c r="M51" i="1" s="1"/>
  <c r="O51" i="1" s="1"/>
  <c r="H51" i="1"/>
  <c r="I59" i="1"/>
  <c r="H59" i="1"/>
  <c r="G60" i="1"/>
  <c r="K59" i="1"/>
  <c r="M59" i="1"/>
  <c r="O59" i="1" s="1"/>
  <c r="K17" i="1"/>
  <c r="I17" i="1"/>
  <c r="L17" i="1"/>
  <c r="G18" i="1"/>
  <c r="J38" i="1" l="1"/>
  <c r="L38" i="1"/>
  <c r="K38" i="1"/>
  <c r="I38" i="1"/>
  <c r="L18" i="1"/>
  <c r="K18" i="1"/>
  <c r="I18" i="1"/>
  <c r="G61" i="1"/>
  <c r="K60" i="1"/>
  <c r="I60" i="1"/>
  <c r="H60" i="1"/>
  <c r="M60" i="1"/>
  <c r="O60" i="1" s="1"/>
  <c r="M61" i="1" l="1"/>
  <c r="O61" i="1" s="1"/>
  <c r="K61" i="1"/>
  <c r="H61" i="1"/>
  <c r="I61" i="1"/>
</calcChain>
</file>

<file path=xl/sharedStrings.xml><?xml version="1.0" encoding="utf-8"?>
<sst xmlns="http://schemas.openxmlformats.org/spreadsheetml/2006/main" count="288" uniqueCount="127">
  <si>
    <t>上海民生轮船有限公司</t>
  </si>
  <si>
    <t>SHANGHAI MINSHENG SHIPPING CO.,LTD.</t>
  </si>
  <si>
    <r>
      <rPr>
        <sz val="22"/>
        <rFont val="宋体"/>
        <family val="3"/>
        <charset val="134"/>
      </rPr>
      <t>地址：上海市大连路</t>
    </r>
    <r>
      <rPr>
        <sz val="22"/>
        <rFont val="Times New Roman"/>
        <family val="1"/>
      </rPr>
      <t>1619</t>
    </r>
    <r>
      <rPr>
        <sz val="22"/>
        <rFont val="宋体"/>
        <family val="3"/>
        <charset val="134"/>
      </rPr>
      <t>号骏丰国际财富广场</t>
    </r>
    <r>
      <rPr>
        <sz val="22"/>
        <rFont val="Times New Roman"/>
        <family val="1"/>
      </rPr>
      <t>16</t>
    </r>
    <r>
      <rPr>
        <sz val="22"/>
        <rFont val="宋体"/>
        <family val="3"/>
        <charset val="134"/>
      </rPr>
      <t>楼</t>
    </r>
    <r>
      <rPr>
        <sz val="22"/>
        <rFont val="Times New Roman"/>
        <family val="1"/>
      </rPr>
      <t xml:space="preserve">   PC</t>
    </r>
    <r>
      <rPr>
        <sz val="22"/>
        <rFont val="宋体"/>
        <family val="3"/>
        <charset val="134"/>
      </rPr>
      <t>：</t>
    </r>
    <r>
      <rPr>
        <sz val="22"/>
        <rFont val="Times New Roman"/>
        <family val="1"/>
      </rPr>
      <t>200086,</t>
    </r>
    <r>
      <rPr>
        <sz val="22"/>
        <rFont val="宋体"/>
        <family val="3"/>
        <charset val="134"/>
      </rPr>
      <t>网址：</t>
    </r>
    <r>
      <rPr>
        <sz val="22"/>
        <rFont val="Times New Roman"/>
        <family val="1"/>
      </rPr>
      <t>www.msshipping.cn</t>
    </r>
  </si>
  <si>
    <t xml:space="preserve">SINCE  1925   </t>
  </si>
  <si>
    <r>
      <rPr>
        <b/>
        <sz val="20"/>
        <rFont val="Times New Roman"/>
        <family val="1"/>
      </rPr>
      <t xml:space="preserve">                  </t>
    </r>
    <r>
      <rPr>
        <b/>
        <sz val="20"/>
        <rFont val="宋体"/>
        <family val="3"/>
        <charset val="134"/>
      </rPr>
      <t>服务监督电话：</t>
    </r>
    <r>
      <rPr>
        <b/>
        <sz val="20"/>
        <rFont val="Times New Roman"/>
        <family val="1"/>
      </rPr>
      <t>021-65158555*231</t>
    </r>
  </si>
  <si>
    <r>
      <rPr>
        <b/>
        <sz val="18"/>
        <color indexed="10"/>
        <rFont val="宋体"/>
        <family val="3"/>
        <charset val="134"/>
      </rPr>
      <t>证书编号</t>
    </r>
    <r>
      <rPr>
        <b/>
        <sz val="18"/>
        <color indexed="10"/>
        <rFont val="Times New Roman"/>
        <family val="1"/>
      </rPr>
      <t>:MOC-ML 00289</t>
    </r>
  </si>
  <si>
    <r>
      <rPr>
        <b/>
        <sz val="26"/>
        <rFont val="宋体"/>
        <family val="3"/>
        <charset val="134"/>
      </rPr>
      <t>台湾航线</t>
    </r>
    <r>
      <rPr>
        <b/>
        <sz val="26"/>
        <rFont val="Times New Roman"/>
        <family val="1"/>
      </rPr>
      <t xml:space="preserve">                                                                  </t>
    </r>
  </si>
  <si>
    <r>
      <rPr>
        <b/>
        <sz val="20"/>
        <rFont val="宋体"/>
        <family val="3"/>
        <charset val="134"/>
      </rPr>
      <t>上海靠外高桥四期</t>
    </r>
  </si>
  <si>
    <r>
      <rPr>
        <b/>
        <sz val="24"/>
        <color indexed="8"/>
        <rFont val="宋体"/>
        <family val="3"/>
        <charset val="134"/>
      </rPr>
      <t>订舱联系</t>
    </r>
  </si>
  <si>
    <r>
      <rPr>
        <sz val="16"/>
        <rFont val="宋体"/>
        <family val="3"/>
        <charset val="134"/>
      </rPr>
      <t>船名</t>
    </r>
  </si>
  <si>
    <t>ARV/VOY</t>
  </si>
  <si>
    <t>DEP/VOY</t>
  </si>
  <si>
    <r>
      <rPr>
        <sz val="16"/>
        <rFont val="宋体"/>
        <family val="3"/>
        <charset val="134"/>
      </rPr>
      <t>上海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周四</t>
    </r>
  </si>
  <si>
    <r>
      <rPr>
        <sz val="16"/>
        <rFont val="宋体"/>
        <family val="3"/>
        <charset val="134"/>
      </rPr>
      <t>基隆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周六</t>
    </r>
  </si>
  <si>
    <r>
      <rPr>
        <sz val="16"/>
        <rFont val="宋体"/>
        <family val="3"/>
        <charset val="134"/>
      </rPr>
      <t>台中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周日</t>
    </r>
  </si>
  <si>
    <r>
      <rPr>
        <sz val="16"/>
        <rFont val="宋体"/>
        <family val="3"/>
        <charset val="134"/>
      </rPr>
      <t>高雄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周一</t>
    </r>
  </si>
  <si>
    <r>
      <rPr>
        <b/>
        <sz val="16"/>
        <color indexed="8"/>
        <rFont val="宋体"/>
        <family val="3"/>
        <charset val="134"/>
      </rPr>
      <t>上海民生（台湾航线）：</t>
    </r>
  </si>
  <si>
    <t>HAI MEN</t>
  </si>
  <si>
    <t>海门</t>
  </si>
  <si>
    <t>N</t>
  </si>
  <si>
    <t>S</t>
  </si>
  <si>
    <t>Tel:  021-65158555*254</t>
  </si>
  <si>
    <t>Fax: 021-65157555*254</t>
  </si>
  <si>
    <r>
      <rPr>
        <b/>
        <sz val="16"/>
        <color indexed="8"/>
        <rFont val="宋体"/>
        <family val="3"/>
        <charset val="134"/>
      </rPr>
      <t>上海民生（濑户内海航线）：</t>
    </r>
  </si>
  <si>
    <r>
      <rPr>
        <sz val="16"/>
        <color indexed="8"/>
        <rFont val="宋体"/>
        <family val="3"/>
        <charset val="134"/>
      </rPr>
      <t>宁波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</si>
  <si>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sz val="16"/>
        <color indexed="8"/>
        <rFont val="宋体"/>
        <family val="3"/>
        <charset val="134"/>
      </rPr>
      <t>上海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</si>
  <si>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基隆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周三</t>
    </r>
  </si>
  <si>
    <r>
      <rPr>
        <sz val="16"/>
        <rFont val="宋体"/>
        <family val="3"/>
        <charset val="134"/>
      </rPr>
      <t>台中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周五</t>
    </r>
  </si>
  <si>
    <t>Tel:  021-65158555*229/221</t>
  </si>
  <si>
    <t>Fax: 021-65157555*229/221</t>
  </si>
  <si>
    <t>大连民生：王庆晨先生</t>
  </si>
  <si>
    <t>Tel:  0411-82658506*816</t>
  </si>
  <si>
    <t>Fax: 0411-82651606</t>
  </si>
  <si>
    <r>
      <rPr>
        <b/>
        <sz val="24"/>
        <rFont val="Times New Roman"/>
        <family val="1"/>
      </rPr>
      <t>日本濑户内海航线</t>
    </r>
    <r>
      <rPr>
        <b/>
        <sz val="24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</si>
  <si>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上海靠外高桥二期</t>
  </si>
  <si>
    <t>Tel:  0532-85977880</t>
  </si>
  <si>
    <t xml:space="preserve"> Fax: 0532-85977890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</si>
  <si>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</si>
  <si>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中关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</si>
  <si>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</si>
  <si>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水岛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</si>
  <si>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广岛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</si>
  <si>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4"/>
        <color indexed="8"/>
        <rFont val="宋体"/>
        <family val="3"/>
        <charset val="134"/>
      </rPr>
      <t>伊予三岛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周六</t>
    </r>
  </si>
  <si>
    <t>W</t>
  </si>
  <si>
    <t>E</t>
  </si>
  <si>
    <t>Tel:  022-58781920</t>
  </si>
  <si>
    <t>Fax: 022-58719709</t>
  </si>
  <si>
    <r>
      <rPr>
        <b/>
        <sz val="16"/>
        <color indexed="8"/>
        <rFont val="宋体"/>
        <family val="3"/>
        <charset val="134"/>
      </rPr>
      <t>南京民生：陈才华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</si>
  <si>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 025-83246441</t>
  </si>
  <si>
    <t>Fax: 025-83248239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</si>
  <si>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</si>
  <si>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</si>
  <si>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水岛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</si>
  <si>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高松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</si>
  <si>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广岛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</si>
  <si>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sz val="16"/>
        <color indexed="8"/>
        <rFont val="宋体"/>
        <family val="3"/>
        <charset val="134"/>
      </rPr>
      <t>岩国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</si>
  <si>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b/>
        <sz val="16"/>
        <color indexed="8"/>
        <rFont val="宋体"/>
        <family val="3"/>
        <charset val="134"/>
      </rPr>
      <t>杭州民生：龚晓翔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</si>
  <si>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0571-85096472</t>
  </si>
  <si>
    <t>Fax:0571-85193382</t>
  </si>
  <si>
    <r>
      <rPr>
        <b/>
        <sz val="16"/>
        <color indexed="8"/>
        <rFont val="宋体"/>
        <family val="3"/>
        <charset val="134"/>
      </rPr>
      <t>厦门民生：魏国彬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</si>
  <si>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0592-5680300</t>
  </si>
  <si>
    <t>Fax:0592-5746000</t>
  </si>
  <si>
    <r>
      <rPr>
        <sz val="16"/>
        <color indexed="8"/>
        <rFont val="宋体"/>
        <family val="3"/>
        <charset val="134"/>
      </rPr>
      <t>天津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</si>
  <si>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大连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</si>
  <si>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青岛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</si>
  <si>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</si>
  <si>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b/>
        <sz val="16"/>
        <color indexed="8"/>
        <rFont val="宋体"/>
        <family val="3"/>
        <charset val="134"/>
      </rPr>
      <t>宁波民生：李小峰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</si>
  <si>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r>
      <rPr>
        <sz val="16"/>
        <color indexed="8"/>
        <rFont val="Times New Roman"/>
        <family val="1"/>
      </rPr>
      <t>Tel: 0574-87265713</t>
    </r>
  </si>
  <si>
    <t>FAX:0574-87266475</t>
  </si>
  <si>
    <r>
      <rPr>
        <b/>
        <sz val="16"/>
        <color indexed="8"/>
        <rFont val="宋体"/>
        <family val="3"/>
        <charset val="134"/>
      </rPr>
      <t>日本民生：</t>
    </r>
  </si>
  <si>
    <r>
      <rPr>
        <sz val="16"/>
        <color indexed="8"/>
        <rFont val="Times New Roman"/>
        <family val="1"/>
      </rPr>
      <t>Tel: 0081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78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3045721</t>
    </r>
  </si>
  <si>
    <r>
      <rPr>
        <sz val="16"/>
        <color indexed="8"/>
        <rFont val="Times New Roman"/>
        <family val="1"/>
      </rPr>
      <t>Fax:0081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78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3045724</t>
    </r>
  </si>
  <si>
    <r>
      <rPr>
        <sz val="16"/>
        <color indexed="8"/>
        <rFont val="宋体"/>
        <family val="3"/>
        <charset val="134"/>
      </rPr>
      <t>伊万里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</si>
  <si>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b/>
        <sz val="16"/>
        <color indexed="8"/>
        <rFont val="宋体"/>
        <family val="3"/>
        <charset val="134"/>
      </rPr>
      <t>台湾民生：</t>
    </r>
  </si>
  <si>
    <r>
      <rPr>
        <sz val="16"/>
        <color indexed="8"/>
        <rFont val="Times New Roman"/>
        <family val="1"/>
      </rPr>
      <t>Tel: 008862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25076368</t>
    </r>
  </si>
  <si>
    <r>
      <rPr>
        <sz val="16"/>
        <color indexed="8"/>
        <rFont val="Times New Roman"/>
        <family val="1"/>
      </rPr>
      <t>Fax:008862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25074997</t>
    </r>
  </si>
  <si>
    <r>
      <rPr>
        <b/>
        <sz val="16"/>
        <color indexed="8"/>
        <rFont val="宋体"/>
        <family val="3"/>
        <charset val="134"/>
      </rPr>
      <t>香港民生：</t>
    </r>
  </si>
  <si>
    <r>
      <rPr>
        <sz val="16"/>
        <color indexed="8"/>
        <rFont val="Times New Roman"/>
        <family val="1"/>
      </rPr>
      <t>Tel: 00852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25475793</t>
    </r>
  </si>
  <si>
    <r>
      <rPr>
        <sz val="16"/>
        <color indexed="8"/>
        <rFont val="Times New Roman"/>
        <family val="1"/>
      </rPr>
      <t>Fax:00852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25591435</t>
    </r>
  </si>
  <si>
    <t>中越泰航线</t>
  </si>
  <si>
    <r>
      <rPr>
        <b/>
        <sz val="20"/>
        <rFont val="宋体"/>
        <family val="3"/>
        <charset val="134"/>
      </rPr>
      <t>上海靠外高桥五期</t>
    </r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</si>
  <si>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</si>
  <si>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厦门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</si>
  <si>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胡志明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</si>
  <si>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曼谷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</si>
  <si>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林查班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</si>
  <si>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胡志明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</si>
  <si>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t>KUO LUNG</t>
  </si>
  <si>
    <t>国隆</t>
  </si>
  <si>
    <t>KUO TAI</t>
  </si>
  <si>
    <t>金星国泰</t>
  </si>
  <si>
    <t>THANLWIN STAR</t>
  </si>
  <si>
    <t>萨尔温之星</t>
  </si>
  <si>
    <t>FS SANAGA</t>
  </si>
  <si>
    <t>萨纳加</t>
  </si>
  <si>
    <t>南亚航线</t>
  </si>
  <si>
    <r>
      <rPr>
        <b/>
        <sz val="20"/>
        <rFont val="宋体"/>
        <family val="3"/>
        <charset val="134"/>
      </rPr>
      <t>上海靠外高桥一期</t>
    </r>
  </si>
  <si>
    <t>吉大港和加尔各答在巴生中转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</si>
  <si>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</si>
  <si>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sz val="16"/>
        <color indexed="8"/>
        <rFont val="宋体"/>
        <family val="3"/>
        <charset val="134"/>
      </rPr>
      <t>宁波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</si>
  <si>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新加坡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</si>
  <si>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巴生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</si>
  <si>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吉大港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</si>
  <si>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sz val="16"/>
        <color indexed="8"/>
        <rFont val="宋体"/>
        <family val="3"/>
        <charset val="134"/>
      </rPr>
      <t>加尔各答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</si>
  <si>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t>HANJIN CALIFORNIA</t>
  </si>
  <si>
    <t>HOLSATIA</t>
  </si>
  <si>
    <t>HANJIN FLORIDA</t>
  </si>
  <si>
    <t>HANJIN LOUISIANA</t>
  </si>
  <si>
    <t>NORTHERN PRIORITY</t>
  </si>
  <si>
    <t>WAN HAI 273</t>
    <phoneticPr fontId="30" type="noConversion"/>
  </si>
  <si>
    <t>基春</t>
    <phoneticPr fontId="30" type="noConversion"/>
  </si>
  <si>
    <t>REFLECTION</t>
    <phoneticPr fontId="30" type="noConversion"/>
  </si>
  <si>
    <t>吉航</t>
    <phoneticPr fontId="30" type="noConversion"/>
  </si>
  <si>
    <t>JI HANG</t>
    <phoneticPr fontId="30" type="noConversion"/>
  </si>
  <si>
    <t>乌江</t>
    <phoneticPr fontId="30" type="noConversion"/>
  </si>
  <si>
    <t>CA NAGOYA</t>
    <phoneticPr fontId="30" type="noConversion"/>
  </si>
  <si>
    <t>ISARA BHUM</t>
    <phoneticPr fontId="30" type="noConversion"/>
  </si>
  <si>
    <t>民仪</t>
    <phoneticPr fontId="30" type="noConversion"/>
  </si>
  <si>
    <t>岷江</t>
    <phoneticPr fontId="30" type="noConversion"/>
  </si>
  <si>
    <r>
      <t xml:space="preserve">       </t>
    </r>
    <r>
      <rPr>
        <b/>
        <sz val="16"/>
        <color indexed="8"/>
        <rFont val="宋体"/>
        <family val="3"/>
        <charset val="134"/>
      </rPr>
      <t>徐玉君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rgb="FF000000"/>
        <rFont val="宋体"/>
        <family val="1"/>
        <charset val="134"/>
      </rPr>
      <t>女士</t>
    </r>
    <phoneticPr fontId="30" type="noConversion"/>
  </si>
  <si>
    <r>
      <rPr>
        <b/>
        <sz val="16"/>
        <color indexed="8"/>
        <rFont val="宋体"/>
        <family val="3"/>
        <charset val="134"/>
      </rPr>
      <t>青岛民生：聂红杰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phoneticPr fontId="30" type="noConversion"/>
  </si>
  <si>
    <r>
      <rPr>
        <b/>
        <sz val="16"/>
        <color indexed="8"/>
        <rFont val="宋体"/>
        <family val="3"/>
        <charset val="134"/>
      </rPr>
      <t>天津民生：曹津宁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phoneticPr fontId="30" type="noConversion"/>
  </si>
  <si>
    <r>
      <t xml:space="preserve">           </t>
    </r>
    <r>
      <rPr>
        <b/>
        <sz val="16"/>
        <color rgb="FF000000"/>
        <rFont val="宋体"/>
        <family val="1"/>
        <charset val="134"/>
      </rPr>
      <t>王</t>
    </r>
    <r>
      <rPr>
        <b/>
        <sz val="16"/>
        <color indexed="8"/>
        <rFont val="宋体"/>
        <family val="3"/>
        <charset val="134"/>
      </rPr>
      <t>佩芬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汪海燕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女士</t>
    </r>
    <phoneticPr fontId="30" type="noConversion"/>
  </si>
  <si>
    <t>W</t>
    <phoneticPr fontId="30" type="noConversion"/>
  </si>
  <si>
    <t>6月份船期表</t>
    <phoneticPr fontId="30" type="noConversion"/>
  </si>
  <si>
    <t>CONTRIVIA</t>
    <phoneticPr fontId="30" type="noConversion"/>
  </si>
  <si>
    <t>沱江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</si>
</sst>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"/>
    <numFmt numFmtId="177" formatCode="000"/>
    <numFmt numFmtId="178" formatCode="0_ "/>
    <numFmt numFmtId="179" formatCode="0000"/>
  </numFmts>
  <fonts count="33" x14ac:knownFonts="1">
    <font>
      <sz val="11"/>
      <color theme="1"/>
      <name val="宋体"/>
      <charset val="134"/>
    </font>
    <font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46"/>
      <name val="宋体"/>
      <family val="3"/>
      <charset val="134"/>
    </font>
    <font>
      <b/>
      <sz val="28"/>
      <name val="Times New Roman"/>
      <family val="1"/>
    </font>
    <font>
      <sz val="22"/>
      <name val="Times New Roman"/>
      <family val="1"/>
    </font>
    <font>
      <sz val="22"/>
      <name val="宋体"/>
      <family val="3"/>
      <charset val="134"/>
    </font>
    <font>
      <b/>
      <sz val="18"/>
      <color indexed="10"/>
      <name val="Times New Roman"/>
      <family val="1"/>
    </font>
    <font>
      <b/>
      <sz val="26"/>
      <name val="宋体"/>
      <family val="3"/>
      <charset val="134"/>
    </font>
    <font>
      <b/>
      <sz val="26"/>
      <name val="Times New Roman"/>
      <family val="1"/>
    </font>
    <font>
      <b/>
      <sz val="18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30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b/>
      <sz val="24"/>
      <name val="Times New Roman"/>
      <family val="1"/>
    </font>
    <font>
      <sz val="16"/>
      <color indexed="8"/>
      <name val="宋体"/>
      <family val="3"/>
      <charset val="134"/>
    </font>
    <font>
      <b/>
      <sz val="20"/>
      <name val="Times New Roman"/>
      <family val="1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20"/>
      <name val="Times New Roman"/>
      <family val="1"/>
    </font>
    <font>
      <b/>
      <sz val="2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Times New Roman"/>
      <family val="1"/>
    </font>
    <font>
      <b/>
      <sz val="24"/>
      <color indexed="8"/>
      <name val="宋体"/>
      <family val="3"/>
      <charset val="134"/>
    </font>
    <font>
      <b/>
      <sz val="24"/>
      <color indexed="8"/>
      <name val="Arial"/>
      <family val="2"/>
    </font>
    <font>
      <sz val="1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rgb="FF000000"/>
      <name val="宋体"/>
      <family val="1"/>
      <charset val="134"/>
    </font>
    <font>
      <b/>
      <sz val="16"/>
      <color indexed="8"/>
      <name val="Times New Roman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2" borderId="0" xfId="1" applyFont="1" applyFill="1" applyAlignment="1">
      <alignment horizontal="center" vertical="center"/>
    </xf>
    <xf numFmtId="57" fontId="9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12" fillId="0" borderId="0" xfId="1" applyAlignment="1">
      <alignment horizontal="centerContinuous"/>
    </xf>
    <xf numFmtId="0" fontId="11" fillId="2" borderId="0" xfId="1" applyFont="1" applyFill="1" applyAlignment="1">
      <alignment horizontal="centerContinuous"/>
    </xf>
    <xf numFmtId="0" fontId="9" fillId="2" borderId="2" xfId="1" applyFont="1" applyFill="1" applyBorder="1" applyAlignment="1">
      <alignment vertical="center"/>
    </xf>
    <xf numFmtId="0" fontId="13" fillId="2" borderId="3" xfId="1" applyFont="1" applyFill="1" applyBorder="1" applyAlignment="1">
      <alignment vertic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176" fontId="14" fillId="2" borderId="8" xfId="1" applyNumberFormat="1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49" fontId="2" fillId="2" borderId="8" xfId="1" applyNumberFormat="1" applyFont="1" applyFill="1" applyBorder="1" applyAlignment="1">
      <alignment horizontal="right" vertical="center"/>
    </xf>
    <xf numFmtId="177" fontId="2" fillId="2" borderId="10" xfId="1" applyNumberFormat="1" applyFont="1" applyFill="1" applyBorder="1" applyAlignment="1">
      <alignment horizontal="left" vertical="center"/>
    </xf>
    <xf numFmtId="49" fontId="2" fillId="2" borderId="6" xfId="1" applyNumberFormat="1" applyFont="1" applyFill="1" applyBorder="1" applyAlignment="1">
      <alignment horizontal="right" vertical="center"/>
    </xf>
    <xf numFmtId="0" fontId="14" fillId="0" borderId="8" xfId="1" applyFont="1" applyBorder="1" applyAlignment="1">
      <alignment horizontal="center"/>
    </xf>
    <xf numFmtId="0" fontId="2" fillId="2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8" fontId="2" fillId="2" borderId="5" xfId="1" applyNumberFormat="1" applyFont="1" applyFill="1" applyBorder="1" applyAlignment="1">
      <alignment horizontal="left" vertical="center"/>
    </xf>
    <xf numFmtId="178" fontId="2" fillId="2" borderId="10" xfId="1" applyNumberFormat="1" applyFont="1" applyFill="1" applyBorder="1" applyAlignment="1">
      <alignment horizontal="left" vertical="center"/>
    </xf>
    <xf numFmtId="178" fontId="2" fillId="2" borderId="7" xfId="1" applyNumberFormat="1" applyFont="1" applyFill="1" applyBorder="1" applyAlignment="1">
      <alignment horizontal="left" vertical="center"/>
    </xf>
    <xf numFmtId="176" fontId="14" fillId="2" borderId="11" xfId="1" applyNumberFormat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center" vertical="center"/>
    </xf>
    <xf numFmtId="176" fontId="2" fillId="2" borderId="19" xfId="1" applyNumberFormat="1" applyFont="1" applyFill="1" applyBorder="1" applyAlignment="1">
      <alignment horizontal="center" vertical="center"/>
    </xf>
    <xf numFmtId="176" fontId="17" fillId="2" borderId="13" xfId="1" applyNumberFormat="1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177" fontId="2" fillId="2" borderId="10" xfId="1" applyNumberFormat="1" applyFont="1" applyFill="1" applyBorder="1" applyAlignment="1">
      <alignment horizontal="right" vertical="center"/>
    </xf>
    <xf numFmtId="49" fontId="2" fillId="2" borderId="5" xfId="1" applyNumberFormat="1" applyFont="1" applyFill="1" applyBorder="1" applyAlignment="1">
      <alignment horizontal="left" vertical="center"/>
    </xf>
    <xf numFmtId="178" fontId="2" fillId="2" borderId="10" xfId="1" applyNumberFormat="1" applyFont="1" applyFill="1" applyBorder="1" applyAlignment="1">
      <alignment horizontal="right" vertical="center"/>
    </xf>
    <xf numFmtId="0" fontId="2" fillId="2" borderId="10" xfId="1" applyFont="1" applyFill="1" applyBorder="1" applyAlignment="1">
      <alignment horizontal="left" vertical="center"/>
    </xf>
    <xf numFmtId="176" fontId="2" fillId="2" borderId="20" xfId="1" applyNumberFormat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left" vertical="center"/>
    </xf>
    <xf numFmtId="178" fontId="2" fillId="2" borderId="8" xfId="1" applyNumberFormat="1" applyFont="1" applyFill="1" applyBorder="1" applyAlignment="1">
      <alignment horizontal="righ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left" vertical="center"/>
    </xf>
    <xf numFmtId="176" fontId="17" fillId="2" borderId="20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right" vertical="center"/>
    </xf>
    <xf numFmtId="0" fontId="2" fillId="0" borderId="18" xfId="1" applyFont="1" applyBorder="1" applyAlignment="1">
      <alignment horizontal="left" vertical="center"/>
    </xf>
    <xf numFmtId="0" fontId="19" fillId="0" borderId="5" xfId="1" applyFont="1" applyBorder="1" applyAlignment="1">
      <alignment horizontal="center"/>
    </xf>
    <xf numFmtId="0" fontId="2" fillId="0" borderId="5" xfId="1" applyFont="1" applyBorder="1" applyAlignment="1">
      <alignment horizontal="left" vertical="center"/>
    </xf>
    <xf numFmtId="179" fontId="2" fillId="2" borderId="8" xfId="1" applyNumberFormat="1" applyFont="1" applyFill="1" applyBorder="1" applyAlignment="1">
      <alignment horizontal="right" vertical="center"/>
    </xf>
    <xf numFmtId="176" fontId="14" fillId="2" borderId="20" xfId="1" applyNumberFormat="1" applyFont="1" applyFill="1" applyBorder="1" applyAlignment="1">
      <alignment horizontal="center" vertical="center"/>
    </xf>
    <xf numFmtId="177" fontId="2" fillId="2" borderId="8" xfId="1" applyNumberFormat="1" applyFont="1" applyFill="1" applyBorder="1" applyAlignment="1">
      <alignment horizontal="right" vertical="center"/>
    </xf>
    <xf numFmtId="0" fontId="11" fillId="2" borderId="0" xfId="1" applyFont="1" applyFill="1"/>
    <xf numFmtId="57" fontId="16" fillId="2" borderId="0" xfId="1" applyNumberFormat="1" applyFont="1" applyFill="1" applyAlignment="1">
      <alignment horizontal="center" vertical="center"/>
    </xf>
    <xf numFmtId="57" fontId="18" fillId="2" borderId="0" xfId="1" applyNumberFormat="1" applyFont="1" applyFill="1" applyAlignment="1">
      <alignment horizontal="right" vertical="center"/>
    </xf>
    <xf numFmtId="57" fontId="9" fillId="2" borderId="0" xfId="1" applyNumberFormat="1" applyFont="1" applyFill="1" applyAlignment="1">
      <alignment horizontal="centerContinuous" vertical="center"/>
    </xf>
    <xf numFmtId="57" fontId="16" fillId="2" borderId="0" xfId="1" applyNumberFormat="1" applyFont="1" applyFill="1" applyAlignment="1">
      <alignment horizontal="centerContinuous" vertical="center"/>
    </xf>
    <xf numFmtId="0" fontId="18" fillId="0" borderId="3" xfId="1" applyFont="1" applyBorder="1" applyAlignment="1">
      <alignment vertical="center"/>
    </xf>
    <xf numFmtId="0" fontId="22" fillId="0" borderId="3" xfId="1" applyFont="1" applyBorder="1" applyAlignment="1">
      <alignment vertical="center"/>
    </xf>
    <xf numFmtId="0" fontId="24" fillId="2" borderId="6" xfId="1" applyFont="1" applyFill="1" applyBorder="1" applyAlignment="1">
      <alignment horizontal="left" vertical="center"/>
    </xf>
    <xf numFmtId="0" fontId="24" fillId="2" borderId="12" xfId="1" applyFont="1" applyFill="1" applyBorder="1" applyAlignment="1">
      <alignment horizontal="left" vertical="center"/>
    </xf>
    <xf numFmtId="0" fontId="24" fillId="2" borderId="24" xfId="1" applyFont="1" applyFill="1" applyBorder="1" applyAlignment="1">
      <alignment horizontal="left" vertical="center"/>
    </xf>
    <xf numFmtId="176" fontId="2" fillId="2" borderId="17" xfId="1" applyNumberFormat="1" applyFont="1" applyFill="1" applyBorder="1" applyAlignment="1">
      <alignment horizontal="left" vertical="center"/>
    </xf>
    <xf numFmtId="176" fontId="2" fillId="2" borderId="0" xfId="1" applyNumberFormat="1" applyFont="1" applyFill="1" applyAlignment="1">
      <alignment horizontal="left" vertical="center"/>
    </xf>
    <xf numFmtId="176" fontId="2" fillId="2" borderId="25" xfId="1" applyNumberFormat="1" applyFont="1" applyFill="1" applyBorder="1" applyAlignment="1">
      <alignment horizontal="left" vertical="center"/>
    </xf>
    <xf numFmtId="176" fontId="2" fillId="2" borderId="13" xfId="1" applyNumberFormat="1" applyFont="1" applyFill="1" applyBorder="1" applyAlignment="1">
      <alignment horizontal="left" vertical="center"/>
    </xf>
    <xf numFmtId="176" fontId="2" fillId="2" borderId="14" xfId="1" applyNumberFormat="1" applyFont="1" applyFill="1" applyBorder="1" applyAlignment="1">
      <alignment horizontal="left" vertical="center"/>
    </xf>
    <xf numFmtId="176" fontId="2" fillId="2" borderId="26" xfId="1" applyNumberFormat="1" applyFont="1" applyFill="1" applyBorder="1" applyAlignment="1">
      <alignment horizontal="left" vertical="center"/>
    </xf>
    <xf numFmtId="176" fontId="25" fillId="2" borderId="0" xfId="1" applyNumberFormat="1" applyFont="1" applyFill="1" applyAlignment="1">
      <alignment horizontal="left" vertical="center"/>
    </xf>
    <xf numFmtId="176" fontId="24" fillId="2" borderId="12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6" fontId="2" fillId="2" borderId="25" xfId="1" applyNumberFormat="1" applyFont="1" applyFill="1" applyBorder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25" xfId="1" applyNumberFormat="1" applyFont="1" applyBorder="1" applyAlignment="1">
      <alignment horizontal="left" vertical="center"/>
    </xf>
    <xf numFmtId="176" fontId="24" fillId="2" borderId="6" xfId="1" applyNumberFormat="1" applyFont="1" applyFill="1" applyBorder="1" applyAlignment="1">
      <alignment horizontal="left" vertical="center"/>
    </xf>
    <xf numFmtId="176" fontId="2" fillId="2" borderId="12" xfId="1" applyNumberFormat="1" applyFont="1" applyFill="1" applyBorder="1" applyAlignment="1">
      <alignment vertical="center"/>
    </xf>
    <xf numFmtId="16" fontId="2" fillId="2" borderId="24" xfId="1" applyNumberFormat="1" applyFont="1" applyFill="1" applyBorder="1" applyAlignment="1">
      <alignment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6" fillId="2" borderId="19" xfId="1" applyNumberFormat="1" applyFont="1" applyFill="1" applyBorder="1" applyAlignment="1">
      <alignment horizontal="center" vertical="center"/>
    </xf>
    <xf numFmtId="176" fontId="2" fillId="0" borderId="13" xfId="1" applyNumberFormat="1" applyFont="1" applyBorder="1" applyAlignment="1">
      <alignment horizontal="left" vertical="center"/>
    </xf>
    <xf numFmtId="176" fontId="2" fillId="0" borderId="14" xfId="1" applyNumberFormat="1" applyFont="1" applyBorder="1" applyAlignment="1">
      <alignment horizontal="left" vertical="center"/>
    </xf>
    <xf numFmtId="176" fontId="2" fillId="0" borderId="26" xfId="1" applyNumberFormat="1" applyFont="1" applyBorder="1" applyAlignment="1">
      <alignment horizontal="left" vertical="center"/>
    </xf>
    <xf numFmtId="176" fontId="2" fillId="2" borderId="17" xfId="1" applyNumberFormat="1" applyFont="1" applyFill="1" applyBorder="1" applyAlignment="1">
      <alignment horizontal="left"/>
    </xf>
    <xf numFmtId="176" fontId="2" fillId="2" borderId="0" xfId="1" applyNumberFormat="1" applyFont="1" applyFill="1" applyAlignment="1">
      <alignment horizontal="left"/>
    </xf>
    <xf numFmtId="176" fontId="2" fillId="2" borderId="25" xfId="1" applyNumberFormat="1" applyFont="1" applyFill="1" applyBorder="1" applyAlignment="1">
      <alignment horizontal="left"/>
    </xf>
    <xf numFmtId="176" fontId="24" fillId="2" borderId="6" xfId="1" applyNumberFormat="1" applyFont="1" applyFill="1" applyBorder="1" applyAlignment="1">
      <alignment horizontal="left"/>
    </xf>
    <xf numFmtId="0" fontId="2" fillId="2" borderId="12" xfId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4" fillId="2" borderId="17" xfId="1" applyNumberFormat="1" applyFont="1" applyFill="1" applyBorder="1" applyAlignment="1">
      <alignment horizontal="left" vertical="center"/>
    </xf>
    <xf numFmtId="176" fontId="2" fillId="0" borderId="17" xfId="1" applyNumberFormat="1" applyFont="1" applyBorder="1" applyAlignment="1">
      <alignment horizontal="left"/>
    </xf>
    <xf numFmtId="176" fontId="2" fillId="0" borderId="0" xfId="1" applyNumberFormat="1" applyFont="1" applyAlignment="1">
      <alignment horizontal="left"/>
    </xf>
    <xf numFmtId="176" fontId="2" fillId="0" borderId="25" xfId="1" applyNumberFormat="1" applyFont="1" applyBorder="1" applyAlignment="1">
      <alignment horizontal="left"/>
    </xf>
    <xf numFmtId="0" fontId="17" fillId="2" borderId="20" xfId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left"/>
    </xf>
    <xf numFmtId="176" fontId="2" fillId="0" borderId="14" xfId="1" applyNumberFormat="1" applyFont="1" applyBorder="1" applyAlignment="1">
      <alignment horizontal="left"/>
    </xf>
    <xf numFmtId="176" fontId="2" fillId="0" borderId="26" xfId="1" applyNumberFormat="1" applyFont="1" applyBorder="1" applyAlignment="1">
      <alignment horizontal="left"/>
    </xf>
    <xf numFmtId="0" fontId="14" fillId="4" borderId="9" xfId="1" applyFont="1" applyFill="1" applyBorder="1" applyAlignment="1">
      <alignment horizontal="center"/>
    </xf>
    <xf numFmtId="0" fontId="15" fillId="4" borderId="7" xfId="1" applyFont="1" applyFill="1" applyBorder="1" applyAlignment="1">
      <alignment horizontal="center"/>
    </xf>
    <xf numFmtId="49" fontId="2" fillId="4" borderId="6" xfId="1" applyNumberFormat="1" applyFont="1" applyFill="1" applyBorder="1" applyAlignment="1">
      <alignment horizontal="right" vertical="center"/>
    </xf>
    <xf numFmtId="177" fontId="2" fillId="4" borderId="10" xfId="1" applyNumberFormat="1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center"/>
    </xf>
    <xf numFmtId="176" fontId="2" fillId="4" borderId="20" xfId="1" applyNumberFormat="1" applyFont="1" applyFill="1" applyBorder="1" applyAlignment="1">
      <alignment horizontal="center" vertical="center"/>
    </xf>
    <xf numFmtId="176" fontId="32" fillId="2" borderId="6" xfId="1" applyNumberFormat="1" applyFont="1" applyFill="1" applyBorder="1" applyAlignment="1">
      <alignment horizontal="left" vertic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176" fontId="14" fillId="0" borderId="20" xfId="1" applyNumberFormat="1" applyFont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/>
    </xf>
    <xf numFmtId="0" fontId="14" fillId="0" borderId="20" xfId="1" applyFont="1" applyBorder="1" applyAlignment="1">
      <alignment horizontal="center"/>
    </xf>
    <xf numFmtId="0" fontId="21" fillId="3" borderId="12" xfId="0" applyFont="1" applyFill="1" applyBorder="1" applyAlignment="1">
      <alignment horizontal="left" vertical="center"/>
    </xf>
    <xf numFmtId="0" fontId="16" fillId="2" borderId="6" xfId="1" applyFont="1" applyFill="1" applyBorder="1" applyAlignment="1">
      <alignment horizontal="left" vertical="center"/>
    </xf>
    <xf numFmtId="0" fontId="16" fillId="2" borderId="12" xfId="1" applyFont="1" applyFill="1" applyBorder="1" applyAlignment="1">
      <alignment horizontal="left" vertical="center"/>
    </xf>
    <xf numFmtId="0" fontId="16" fillId="2" borderId="13" xfId="1" applyFont="1" applyFill="1" applyBorder="1" applyAlignment="1">
      <alignment horizontal="left" vertical="center"/>
    </xf>
    <xf numFmtId="0" fontId="16" fillId="2" borderId="14" xfId="1" applyFont="1" applyFill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76" fontId="2" fillId="2" borderId="20" xfId="1" applyNumberFormat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/>
    </xf>
    <xf numFmtId="176" fontId="14" fillId="2" borderId="5" xfId="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0" fontId="20" fillId="0" borderId="5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17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25" xfId="1" applyFont="1" applyFill="1" applyBorder="1" applyAlignment="1">
      <alignment horizontal="left" vertical="center" wrapText="1"/>
    </xf>
    <xf numFmtId="176" fontId="2" fillId="2" borderId="17" xfId="1" applyNumberFormat="1" applyFont="1" applyFill="1" applyBorder="1" applyAlignment="1">
      <alignment horizontal="left"/>
    </xf>
    <xf numFmtId="176" fontId="2" fillId="2" borderId="0" xfId="1" applyNumberFormat="1" applyFont="1" applyFill="1" applyAlignment="1">
      <alignment horizontal="left"/>
    </xf>
    <xf numFmtId="176" fontId="2" fillId="2" borderId="25" xfId="1" applyNumberFormat="1" applyFont="1" applyFill="1" applyBorder="1" applyAlignment="1">
      <alignment horizontal="left"/>
    </xf>
    <xf numFmtId="176" fontId="2" fillId="2" borderId="13" xfId="1" applyNumberFormat="1" applyFont="1" applyFill="1" applyBorder="1" applyAlignment="1">
      <alignment horizontal="left" vertical="center"/>
    </xf>
    <xf numFmtId="176" fontId="2" fillId="2" borderId="14" xfId="1" applyNumberFormat="1" applyFont="1" applyFill="1" applyBorder="1" applyAlignment="1">
      <alignment horizontal="left" vertical="center"/>
    </xf>
    <xf numFmtId="176" fontId="2" fillId="2" borderId="26" xfId="1" applyNumberFormat="1" applyFont="1" applyFill="1" applyBorder="1" applyAlignment="1">
      <alignment horizontal="left" vertical="center"/>
    </xf>
    <xf numFmtId="0" fontId="14" fillId="0" borderId="8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27" xfId="1" applyFont="1" applyBorder="1" applyAlignment="1">
      <alignment horizontal="center"/>
    </xf>
    <xf numFmtId="176" fontId="14" fillId="2" borderId="11" xfId="1" applyNumberFormat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left" vertical="center" wrapText="1"/>
    </xf>
    <xf numFmtId="0" fontId="24" fillId="2" borderId="0" xfId="1" applyFont="1" applyFill="1" applyAlignment="1">
      <alignment horizontal="left" vertical="center" wrapText="1"/>
    </xf>
    <xf numFmtId="0" fontId="24" fillId="2" borderId="25" xfId="1" applyFont="1" applyFill="1" applyBorder="1" applyAlignment="1">
      <alignment horizontal="left" vertical="center" wrapText="1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/>
    </xf>
    <xf numFmtId="57" fontId="8" fillId="2" borderId="1" xfId="1" applyNumberFormat="1" applyFont="1" applyFill="1" applyBorder="1" applyAlignment="1">
      <alignment horizontal="center" vertical="center"/>
    </xf>
    <xf numFmtId="57" fontId="9" fillId="2" borderId="1" xfId="1" applyNumberFormat="1" applyFont="1" applyFill="1" applyBorder="1" applyAlignment="1">
      <alignment horizontal="center" vertical="center"/>
    </xf>
    <xf numFmtId="0" fontId="23" fillId="2" borderId="21" xfId="1" applyFont="1" applyFill="1" applyBorder="1" applyAlignment="1">
      <alignment horizontal="center" vertical="center"/>
    </xf>
    <xf numFmtId="0" fontId="23" fillId="2" borderId="22" xfId="1" applyFont="1" applyFill="1" applyBorder="1" applyAlignment="1">
      <alignment horizontal="center" vertical="center"/>
    </xf>
    <xf numFmtId="0" fontId="23" fillId="2" borderId="2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14" fillId="2" borderId="2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274320</xdr:rowOff>
        </xdr:from>
        <xdr:to>
          <xdr:col>1</xdr:col>
          <xdr:colOff>731520</xdr:colOff>
          <xdr:row>3</xdr:row>
          <xdr:rowOff>160020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 cap="rnd">
              <a:solidFill>
                <a:srgbClr val="FFFFFF"/>
              </a:solidFill>
              <a:prstDash val="sysDot"/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topLeftCell="A22" zoomScale="78" zoomScaleNormal="78" workbookViewId="0">
      <selection activeCell="T30" sqref="T30"/>
    </sheetView>
  </sheetViews>
  <sheetFormatPr defaultColWidth="9" defaultRowHeight="14.4" x14ac:dyDescent="0.25"/>
  <cols>
    <col min="1" max="1" width="26.33203125" customWidth="1"/>
    <col min="2" max="2" width="14.21875" customWidth="1"/>
    <col min="3" max="3" width="9.21875" customWidth="1"/>
    <col min="5" max="5" width="9.5546875" customWidth="1"/>
    <col min="6" max="6" width="8.33203125" customWidth="1"/>
    <col min="7" max="7" width="13.109375" customWidth="1"/>
    <col min="8" max="8" width="13.77734375" customWidth="1"/>
    <col min="9" max="9" width="14" customWidth="1"/>
    <col min="10" max="10" width="15.88671875" customWidth="1"/>
    <col min="11" max="11" width="14.33203125" customWidth="1"/>
    <col min="12" max="12" width="16.88671875" customWidth="1"/>
    <col min="13" max="13" width="11.77734375" customWidth="1"/>
    <col min="14" max="14" width="9.33203125" customWidth="1"/>
    <col min="15" max="15" width="12.109375" customWidth="1"/>
    <col min="16" max="16" width="11" customWidth="1"/>
    <col min="17" max="17" width="3.109375" customWidth="1"/>
  </cols>
  <sheetData>
    <row r="1" spans="1:16" ht="59.4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55"/>
    </row>
    <row r="2" spans="1:16" ht="30" customHeight="1" x14ac:dyDescent="0.2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55"/>
    </row>
    <row r="3" spans="1:16" ht="29.25" customHeight="1" x14ac:dyDescent="0.25">
      <c r="C3" s="152" t="s">
        <v>2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spans="1:16" ht="32.4" x14ac:dyDescent="0.4">
      <c r="A4" s="154" t="s">
        <v>3</v>
      </c>
      <c r="B4" s="154"/>
      <c r="C4" s="3"/>
      <c r="D4" s="155" t="s">
        <v>124</v>
      </c>
      <c r="E4" s="156"/>
      <c r="F4" s="156"/>
      <c r="G4" s="156"/>
      <c r="H4" s="156"/>
      <c r="I4" s="156"/>
      <c r="J4" s="4"/>
      <c r="K4" s="4"/>
      <c r="L4" s="56"/>
      <c r="M4" s="56"/>
      <c r="N4" s="56"/>
      <c r="O4" s="57" t="s">
        <v>4</v>
      </c>
      <c r="P4" s="3"/>
    </row>
    <row r="5" spans="1:16" ht="20.25" customHeight="1" x14ac:dyDescent="0.4">
      <c r="A5" s="5" t="s">
        <v>5</v>
      </c>
      <c r="B5" s="5"/>
      <c r="C5" s="6"/>
      <c r="D5" s="7"/>
      <c r="E5" s="7"/>
      <c r="F5" s="7"/>
      <c r="G5" s="8"/>
      <c r="H5" s="7"/>
      <c r="I5" s="7"/>
      <c r="J5" s="58"/>
      <c r="K5" s="58"/>
      <c r="L5" s="59"/>
      <c r="M5" s="59"/>
      <c r="N5" s="59"/>
      <c r="O5" s="59"/>
      <c r="P5" s="55"/>
    </row>
    <row r="6" spans="1:16" s="1" customFormat="1" ht="37.200000000000003" x14ac:dyDescent="0.25">
      <c r="A6" s="9" t="s">
        <v>6</v>
      </c>
      <c r="B6" s="10"/>
      <c r="C6" s="10"/>
      <c r="D6" s="10"/>
      <c r="E6" s="10"/>
      <c r="F6" s="10"/>
      <c r="G6" s="10"/>
      <c r="H6" s="10"/>
      <c r="I6" s="10"/>
      <c r="J6" s="60" t="s">
        <v>7</v>
      </c>
      <c r="K6" s="61"/>
      <c r="L6" s="10"/>
      <c r="M6" s="157" t="s">
        <v>8</v>
      </c>
      <c r="N6" s="158"/>
      <c r="O6" s="158"/>
      <c r="P6" s="159"/>
    </row>
    <row r="7" spans="1:16" s="2" customFormat="1" ht="21.6" x14ac:dyDescent="0.4">
      <c r="A7" s="107" t="s">
        <v>9</v>
      </c>
      <c r="B7" s="108"/>
      <c r="C7" s="160" t="s">
        <v>10</v>
      </c>
      <c r="D7" s="161"/>
      <c r="E7" s="160" t="s">
        <v>11</v>
      </c>
      <c r="F7" s="161"/>
      <c r="G7" s="122" t="s">
        <v>12</v>
      </c>
      <c r="H7" s="123"/>
      <c r="I7" s="162" t="s">
        <v>13</v>
      </c>
      <c r="J7" s="162"/>
      <c r="K7" s="53" t="s">
        <v>14</v>
      </c>
      <c r="L7" s="53" t="s">
        <v>15</v>
      </c>
      <c r="M7" s="62" t="s">
        <v>16</v>
      </c>
      <c r="N7" s="63"/>
      <c r="O7" s="63"/>
      <c r="P7" s="64"/>
    </row>
    <row r="8" spans="1:16" s="2" customFormat="1" ht="21.6" x14ac:dyDescent="0.4">
      <c r="A8" s="14" t="s">
        <v>17</v>
      </c>
      <c r="B8" s="15" t="s">
        <v>18</v>
      </c>
      <c r="C8" s="16" t="s">
        <v>19</v>
      </c>
      <c r="D8" s="17">
        <f>F8-1</f>
        <v>713</v>
      </c>
      <c r="E8" s="18" t="s">
        <v>20</v>
      </c>
      <c r="F8" s="17">
        <v>714</v>
      </c>
      <c r="G8" s="122">
        <v>46170</v>
      </c>
      <c r="H8" s="123"/>
      <c r="I8" s="122">
        <f t="shared" ref="I8:I9" si="0">G8+2</f>
        <v>46172</v>
      </c>
      <c r="J8" s="123"/>
      <c r="K8" s="53">
        <f t="shared" ref="K8:K9" si="1">G8+3</f>
        <v>46173</v>
      </c>
      <c r="L8" s="53">
        <f t="shared" ref="L8:L9" si="2">G8+4</f>
        <v>46174</v>
      </c>
      <c r="M8" s="145" t="s">
        <v>119</v>
      </c>
      <c r="N8" s="146"/>
      <c r="O8" s="146"/>
      <c r="P8" s="147"/>
    </row>
    <row r="9" spans="1:16" s="2" customFormat="1" ht="21.6" x14ac:dyDescent="0.4">
      <c r="A9" s="14" t="s">
        <v>17</v>
      </c>
      <c r="B9" s="15" t="s">
        <v>18</v>
      </c>
      <c r="C9" s="16" t="s">
        <v>19</v>
      </c>
      <c r="D9" s="17">
        <f>F9-1</f>
        <v>714</v>
      </c>
      <c r="E9" s="18" t="s">
        <v>20</v>
      </c>
      <c r="F9" s="17">
        <v>715</v>
      </c>
      <c r="G9" s="122">
        <f t="shared" ref="G8:G12" si="3">G8+7</f>
        <v>46177</v>
      </c>
      <c r="H9" s="123"/>
      <c r="I9" s="122">
        <f t="shared" si="0"/>
        <v>46179</v>
      </c>
      <c r="J9" s="123"/>
      <c r="K9" s="53">
        <f t="shared" si="1"/>
        <v>46180</v>
      </c>
      <c r="L9" s="53">
        <f t="shared" si="2"/>
        <v>46181</v>
      </c>
      <c r="M9" s="132" t="s">
        <v>21</v>
      </c>
      <c r="N9" s="133"/>
      <c r="O9" s="133"/>
      <c r="P9" s="134"/>
    </row>
    <row r="10" spans="1:16" s="2" customFormat="1" ht="21.6" x14ac:dyDescent="0.4">
      <c r="A10" s="14" t="s">
        <v>17</v>
      </c>
      <c r="B10" s="15" t="s">
        <v>18</v>
      </c>
      <c r="C10" s="18" t="s">
        <v>19</v>
      </c>
      <c r="D10" s="17">
        <f t="shared" ref="D10:D12" si="4">F10-1</f>
        <v>715</v>
      </c>
      <c r="E10" s="18" t="s">
        <v>20</v>
      </c>
      <c r="F10" s="17">
        <v>716</v>
      </c>
      <c r="G10" s="122">
        <f t="shared" si="3"/>
        <v>46184</v>
      </c>
      <c r="H10" s="123"/>
      <c r="I10" s="122">
        <f t="shared" ref="I9:I10" si="5">G10+2</f>
        <v>46186</v>
      </c>
      <c r="J10" s="123"/>
      <c r="K10" s="53">
        <f t="shared" ref="K9:K10" si="6">G10+3</f>
        <v>46187</v>
      </c>
      <c r="L10" s="53">
        <f t="shared" ref="L9:L10" si="7">G10+4</f>
        <v>46188</v>
      </c>
      <c r="M10" s="65" t="s">
        <v>22</v>
      </c>
      <c r="N10" s="66"/>
      <c r="O10" s="66"/>
      <c r="P10" s="67"/>
    </row>
    <row r="11" spans="1:16" s="2" customFormat="1" ht="21.6" x14ac:dyDescent="0.4">
      <c r="A11" s="14" t="s">
        <v>17</v>
      </c>
      <c r="B11" s="15" t="s">
        <v>18</v>
      </c>
      <c r="C11" s="18" t="s">
        <v>19</v>
      </c>
      <c r="D11" s="17">
        <f t="shared" si="4"/>
        <v>716</v>
      </c>
      <c r="E11" s="18" t="s">
        <v>20</v>
      </c>
      <c r="F11" s="17">
        <v>717</v>
      </c>
      <c r="G11" s="122">
        <f t="shared" si="3"/>
        <v>46191</v>
      </c>
      <c r="H11" s="123"/>
      <c r="I11" s="122">
        <f t="shared" ref="I11:I12" si="8">G11+2</f>
        <v>46193</v>
      </c>
      <c r="J11" s="123"/>
      <c r="K11" s="53">
        <f t="shared" ref="K11:K12" si="9">G11+3</f>
        <v>46194</v>
      </c>
      <c r="L11" s="53">
        <f t="shared" ref="L11:L12" si="10">G11+4</f>
        <v>46195</v>
      </c>
      <c r="M11" s="62" t="s">
        <v>23</v>
      </c>
      <c r="N11" s="63"/>
      <c r="O11" s="63"/>
      <c r="P11" s="64"/>
    </row>
    <row r="12" spans="1:16" s="2" customFormat="1" ht="21.6" x14ac:dyDescent="0.4">
      <c r="A12" s="100" t="s">
        <v>17</v>
      </c>
      <c r="B12" s="101" t="s">
        <v>18</v>
      </c>
      <c r="C12" s="102" t="s">
        <v>19</v>
      </c>
      <c r="D12" s="103">
        <f t="shared" si="4"/>
        <v>717</v>
      </c>
      <c r="E12" s="102" t="s">
        <v>20</v>
      </c>
      <c r="F12" s="17">
        <v>718</v>
      </c>
      <c r="G12" s="122">
        <f t="shared" si="3"/>
        <v>46198</v>
      </c>
      <c r="H12" s="123"/>
      <c r="I12" s="122">
        <f t="shared" si="8"/>
        <v>46200</v>
      </c>
      <c r="J12" s="123"/>
      <c r="K12" s="53">
        <f t="shared" si="9"/>
        <v>46201</v>
      </c>
      <c r="L12" s="53">
        <f t="shared" si="10"/>
        <v>46202</v>
      </c>
      <c r="M12" s="145" t="s">
        <v>122</v>
      </c>
      <c r="N12" s="146"/>
      <c r="O12" s="146"/>
      <c r="P12" s="147"/>
    </row>
    <row r="13" spans="1:16" s="2" customFormat="1" ht="21.6" x14ac:dyDescent="0.4">
      <c r="A13" s="19" t="s">
        <v>9</v>
      </c>
      <c r="B13" s="12"/>
      <c r="C13" s="20" t="s">
        <v>10</v>
      </c>
      <c r="D13" s="21"/>
      <c r="E13" s="20" t="s">
        <v>11</v>
      </c>
      <c r="F13" s="21"/>
      <c r="G13" s="148" t="s">
        <v>24</v>
      </c>
      <c r="H13" s="149"/>
      <c r="I13" s="148" t="s">
        <v>25</v>
      </c>
      <c r="J13" s="149"/>
      <c r="K13" s="41" t="s">
        <v>26</v>
      </c>
      <c r="L13" s="53" t="s">
        <v>27</v>
      </c>
      <c r="M13" s="132" t="s">
        <v>28</v>
      </c>
      <c r="N13" s="133"/>
      <c r="O13" s="133"/>
      <c r="P13" s="134"/>
    </row>
    <row r="14" spans="1:16" s="2" customFormat="1" ht="21.6" x14ac:dyDescent="0.4">
      <c r="A14" s="14" t="s">
        <v>109</v>
      </c>
      <c r="B14" s="15" t="s">
        <v>110</v>
      </c>
      <c r="C14" s="18" t="s">
        <v>19</v>
      </c>
      <c r="D14" s="24">
        <f>F14-1</f>
        <v>317</v>
      </c>
      <c r="E14" s="18" t="s">
        <v>20</v>
      </c>
      <c r="F14" s="25">
        <v>318</v>
      </c>
      <c r="G14" s="122">
        <v>46173</v>
      </c>
      <c r="H14" s="123"/>
      <c r="I14" s="122">
        <f>G14+1</f>
        <v>46174</v>
      </c>
      <c r="J14" s="123"/>
      <c r="K14" s="53">
        <f>G14+3</f>
        <v>46176</v>
      </c>
      <c r="L14" s="53">
        <f>G14+5</f>
        <v>46178</v>
      </c>
      <c r="M14" s="68" t="s">
        <v>29</v>
      </c>
      <c r="N14" s="69"/>
      <c r="O14" s="69"/>
      <c r="P14" s="70"/>
    </row>
    <row r="15" spans="1:16" s="2" customFormat="1" ht="21.6" x14ac:dyDescent="0.4">
      <c r="A15" s="14" t="s">
        <v>109</v>
      </c>
      <c r="B15" s="15" t="s">
        <v>110</v>
      </c>
      <c r="C15" s="18" t="s">
        <v>19</v>
      </c>
      <c r="D15" s="24">
        <f t="shared" ref="D15:D16" si="11">F15-1</f>
        <v>318</v>
      </c>
      <c r="E15" s="18" t="s">
        <v>20</v>
      </c>
      <c r="F15" s="25">
        <v>319</v>
      </c>
      <c r="G15" s="122">
        <f>G14+7</f>
        <v>46180</v>
      </c>
      <c r="H15" s="123"/>
      <c r="I15" s="122">
        <f>G15+1</f>
        <v>46181</v>
      </c>
      <c r="J15" s="123"/>
      <c r="K15" s="53">
        <f>G15+3</f>
        <v>46183</v>
      </c>
      <c r="L15" s="53">
        <f>G15+5</f>
        <v>46185</v>
      </c>
      <c r="M15" s="71" t="s">
        <v>30</v>
      </c>
      <c r="N15" s="72"/>
      <c r="O15" s="73"/>
      <c r="P15" s="74"/>
    </row>
    <row r="16" spans="1:16" s="2" customFormat="1" ht="21.6" x14ac:dyDescent="0.4">
      <c r="A16" s="14" t="s">
        <v>109</v>
      </c>
      <c r="B16" s="15" t="s">
        <v>110</v>
      </c>
      <c r="C16" s="18" t="s">
        <v>19</v>
      </c>
      <c r="D16" s="24">
        <f t="shared" si="11"/>
        <v>319</v>
      </c>
      <c r="E16" s="18" t="s">
        <v>20</v>
      </c>
      <c r="F16" s="25">
        <v>320</v>
      </c>
      <c r="G16" s="122">
        <f>G15+7</f>
        <v>46187</v>
      </c>
      <c r="H16" s="123"/>
      <c r="I16" s="122">
        <f>G16+1</f>
        <v>46188</v>
      </c>
      <c r="J16" s="123"/>
      <c r="K16" s="53">
        <f>G16+3</f>
        <v>46190</v>
      </c>
      <c r="L16" s="53">
        <f>G16+5</f>
        <v>46192</v>
      </c>
      <c r="M16" s="133" t="s">
        <v>31</v>
      </c>
      <c r="N16" s="133"/>
      <c r="O16" s="133"/>
      <c r="P16" s="134"/>
    </row>
    <row r="17" spans="1:16" s="2" customFormat="1" ht="21.6" x14ac:dyDescent="0.4">
      <c r="A17" s="14" t="s">
        <v>109</v>
      </c>
      <c r="B17" s="15" t="s">
        <v>110</v>
      </c>
      <c r="C17" s="18" t="s">
        <v>19</v>
      </c>
      <c r="D17" s="24">
        <f>F17-1</f>
        <v>320</v>
      </c>
      <c r="E17" s="18" t="s">
        <v>20</v>
      </c>
      <c r="F17" s="25">
        <v>321</v>
      </c>
      <c r="G17" s="122">
        <f>G16+7</f>
        <v>46194</v>
      </c>
      <c r="H17" s="123"/>
      <c r="I17" s="122">
        <f>G17+1</f>
        <v>46195</v>
      </c>
      <c r="J17" s="123"/>
      <c r="K17" s="53">
        <f>G17+3</f>
        <v>46197</v>
      </c>
      <c r="L17" s="53">
        <f>G17+5</f>
        <v>46199</v>
      </c>
      <c r="M17" s="75" t="s">
        <v>32</v>
      </c>
      <c r="N17" s="75"/>
      <c r="O17" s="75"/>
      <c r="P17" s="76"/>
    </row>
    <row r="18" spans="1:16" s="2" customFormat="1" ht="21.6" x14ac:dyDescent="0.4">
      <c r="A18" s="14" t="s">
        <v>109</v>
      </c>
      <c r="B18" s="15" t="s">
        <v>110</v>
      </c>
      <c r="C18" s="18" t="s">
        <v>19</v>
      </c>
      <c r="D18" s="26">
        <f>F18-1</f>
        <v>321</v>
      </c>
      <c r="E18" s="18" t="s">
        <v>20</v>
      </c>
      <c r="F18" s="25">
        <v>322</v>
      </c>
      <c r="G18" s="144">
        <f>G17+7</f>
        <v>46201</v>
      </c>
      <c r="H18" s="144"/>
      <c r="I18" s="122">
        <f>G18+1</f>
        <v>46202</v>
      </c>
      <c r="J18" s="123"/>
      <c r="K18" s="53">
        <f>G18+3</f>
        <v>46204</v>
      </c>
      <c r="L18" s="27">
        <f>G18+5</f>
        <v>46206</v>
      </c>
      <c r="M18" s="106" t="s">
        <v>120</v>
      </c>
      <c r="N18" s="78"/>
      <c r="O18" s="78"/>
      <c r="P18" s="79"/>
    </row>
    <row r="19" spans="1:16" s="2" customFormat="1" ht="20.399999999999999" customHeight="1" x14ac:dyDescent="0.25">
      <c r="A19" s="113" t="s">
        <v>33</v>
      </c>
      <c r="B19" s="114"/>
      <c r="C19" s="114"/>
      <c r="D19" s="114"/>
      <c r="E19" s="114"/>
      <c r="F19" s="114"/>
      <c r="G19" s="114"/>
      <c r="H19" s="114"/>
      <c r="I19" s="114"/>
      <c r="J19" s="117" t="s">
        <v>34</v>
      </c>
      <c r="K19" s="117"/>
      <c r="L19" s="118"/>
      <c r="M19" s="132" t="s">
        <v>35</v>
      </c>
      <c r="N19" s="133"/>
      <c r="O19" s="133"/>
      <c r="P19" s="134"/>
    </row>
    <row r="20" spans="1:16" ht="24.6" customHeight="1" x14ac:dyDescent="0.25">
      <c r="A20" s="115"/>
      <c r="B20" s="116"/>
      <c r="C20" s="116"/>
      <c r="D20" s="116"/>
      <c r="E20" s="116"/>
      <c r="F20" s="116"/>
      <c r="G20" s="116"/>
      <c r="H20" s="116"/>
      <c r="I20" s="116"/>
      <c r="J20" s="119"/>
      <c r="K20" s="119"/>
      <c r="L20" s="120"/>
      <c r="M20" s="132" t="s">
        <v>36</v>
      </c>
      <c r="N20" s="133"/>
      <c r="O20" s="133"/>
      <c r="P20" s="134"/>
    </row>
    <row r="21" spans="1:16" s="2" customFormat="1" ht="21" customHeight="1" x14ac:dyDescent="0.4">
      <c r="A21" s="28" t="s">
        <v>9</v>
      </c>
      <c r="B21" s="29"/>
      <c r="C21" s="30" t="s">
        <v>10</v>
      </c>
      <c r="D21" s="31"/>
      <c r="E21" s="32" t="s">
        <v>11</v>
      </c>
      <c r="F21" s="33"/>
      <c r="G21" s="34" t="s">
        <v>37</v>
      </c>
      <c r="H21" s="35" t="s">
        <v>38</v>
      </c>
      <c r="I21" s="80" t="s">
        <v>39</v>
      </c>
      <c r="J21" s="34" t="s">
        <v>40</v>
      </c>
      <c r="K21" s="80" t="s">
        <v>41</v>
      </c>
      <c r="L21" s="81" t="s">
        <v>42</v>
      </c>
      <c r="M21" s="106" t="s">
        <v>121</v>
      </c>
      <c r="N21" s="78"/>
      <c r="O21" s="78"/>
      <c r="P21" s="79"/>
    </row>
    <row r="22" spans="1:16" s="2" customFormat="1" ht="24" customHeight="1" x14ac:dyDescent="0.4">
      <c r="A22" s="11" t="s">
        <v>111</v>
      </c>
      <c r="B22" s="36" t="s">
        <v>118</v>
      </c>
      <c r="C22" s="37">
        <f t="shared" ref="C22:C26" si="12">E22-1</f>
        <v>2549</v>
      </c>
      <c r="D22" s="38" t="s">
        <v>43</v>
      </c>
      <c r="E22" s="39">
        <v>2550</v>
      </c>
      <c r="F22" s="40" t="s">
        <v>44</v>
      </c>
      <c r="G22" s="41">
        <v>46175</v>
      </c>
      <c r="H22" s="41">
        <f t="shared" ref="H22:H23" si="13">G22+2</f>
        <v>46177</v>
      </c>
      <c r="I22" s="23">
        <f t="shared" ref="I22:I23" si="14">G22+3</f>
        <v>46178</v>
      </c>
      <c r="J22" s="22">
        <f t="shared" ref="J22:J23" si="15">G22+3</f>
        <v>46178</v>
      </c>
      <c r="K22" s="53">
        <f t="shared" ref="K22:K23" si="16">G22+4</f>
        <v>46179</v>
      </c>
      <c r="L22" s="53">
        <f t="shared" ref="L22:L23" si="17">G22+4</f>
        <v>46179</v>
      </c>
      <c r="M22" s="132" t="s">
        <v>45</v>
      </c>
      <c r="N22" s="133"/>
      <c r="O22" s="133"/>
      <c r="P22" s="134"/>
    </row>
    <row r="23" spans="1:16" s="2" customFormat="1" ht="21.6" x14ac:dyDescent="0.4">
      <c r="A23" s="11" t="s">
        <v>111</v>
      </c>
      <c r="B23" s="36" t="s">
        <v>118</v>
      </c>
      <c r="C23" s="37">
        <f t="shared" si="12"/>
        <v>2550</v>
      </c>
      <c r="D23" s="38" t="s">
        <v>43</v>
      </c>
      <c r="E23" s="39">
        <v>2551</v>
      </c>
      <c r="F23" s="40" t="s">
        <v>44</v>
      </c>
      <c r="G23" s="41">
        <f t="shared" ref="G23:G26" si="18">G22+7</f>
        <v>46182</v>
      </c>
      <c r="H23" s="41">
        <f t="shared" si="13"/>
        <v>46184</v>
      </c>
      <c r="I23" s="23">
        <f t="shared" si="14"/>
        <v>46185</v>
      </c>
      <c r="J23" s="22">
        <f t="shared" si="15"/>
        <v>46185</v>
      </c>
      <c r="K23" s="53">
        <f t="shared" si="16"/>
        <v>46186</v>
      </c>
      <c r="L23" s="53">
        <f t="shared" si="17"/>
        <v>46186</v>
      </c>
      <c r="M23" s="68" t="s">
        <v>46</v>
      </c>
      <c r="N23" s="69"/>
      <c r="O23" s="69"/>
      <c r="P23" s="70"/>
    </row>
    <row r="24" spans="1:16" s="2" customFormat="1" ht="21.6" x14ac:dyDescent="0.4">
      <c r="A24" s="11" t="s">
        <v>111</v>
      </c>
      <c r="B24" s="36" t="s">
        <v>118</v>
      </c>
      <c r="C24" s="37">
        <f t="shared" si="12"/>
        <v>2551</v>
      </c>
      <c r="D24" s="38" t="s">
        <v>43</v>
      </c>
      <c r="E24" s="39">
        <v>2552</v>
      </c>
      <c r="F24" s="40" t="s">
        <v>44</v>
      </c>
      <c r="G24" s="41">
        <f t="shared" si="18"/>
        <v>46189</v>
      </c>
      <c r="H24" s="41">
        <f t="shared" ref="H24" si="19">G24+2</f>
        <v>46191</v>
      </c>
      <c r="I24" s="23">
        <f t="shared" ref="I24" si="20">G24+3</f>
        <v>46192</v>
      </c>
      <c r="J24" s="22">
        <f t="shared" ref="J24" si="21">G24+3</f>
        <v>46192</v>
      </c>
      <c r="K24" s="53">
        <f t="shared" ref="K24" si="22">G24+4</f>
        <v>46193</v>
      </c>
      <c r="L24" s="53">
        <f t="shared" ref="L24" si="23">G24+4</f>
        <v>46193</v>
      </c>
      <c r="M24" s="77" t="s">
        <v>47</v>
      </c>
      <c r="N24" s="78"/>
      <c r="O24" s="78"/>
      <c r="P24" s="79"/>
    </row>
    <row r="25" spans="1:16" s="2" customFormat="1" ht="24" customHeight="1" x14ac:dyDescent="0.4">
      <c r="A25" s="11" t="s">
        <v>111</v>
      </c>
      <c r="B25" s="36" t="s">
        <v>118</v>
      </c>
      <c r="C25" s="37">
        <f t="shared" si="12"/>
        <v>2552</v>
      </c>
      <c r="D25" s="38" t="s">
        <v>43</v>
      </c>
      <c r="E25" s="39">
        <v>2553</v>
      </c>
      <c r="F25" s="40" t="s">
        <v>44</v>
      </c>
      <c r="G25" s="41">
        <f t="shared" si="18"/>
        <v>46196</v>
      </c>
      <c r="H25" s="41">
        <f t="shared" ref="H25:H26" si="24">G25+2</f>
        <v>46198</v>
      </c>
      <c r="I25" s="23">
        <f t="shared" ref="I25:I26" si="25">G25+3</f>
        <v>46199</v>
      </c>
      <c r="J25" s="22">
        <f t="shared" ref="J25:J26" si="26">G25+3</f>
        <v>46199</v>
      </c>
      <c r="K25" s="53">
        <f t="shared" ref="K25:K26" si="27">G25+4</f>
        <v>46200</v>
      </c>
      <c r="L25" s="53">
        <f t="shared" ref="L25:L26" si="28">G25+4</f>
        <v>46200</v>
      </c>
      <c r="M25" s="132" t="s">
        <v>48</v>
      </c>
      <c r="N25" s="133"/>
      <c r="O25" s="133"/>
      <c r="P25" s="134"/>
    </row>
    <row r="26" spans="1:16" s="2" customFormat="1" ht="21.6" x14ac:dyDescent="0.4">
      <c r="A26" s="11" t="s">
        <v>111</v>
      </c>
      <c r="B26" s="36" t="s">
        <v>118</v>
      </c>
      <c r="C26" s="37">
        <f t="shared" si="12"/>
        <v>2553</v>
      </c>
      <c r="D26" s="38" t="s">
        <v>43</v>
      </c>
      <c r="E26" s="39">
        <v>2554</v>
      </c>
      <c r="F26" s="40" t="s">
        <v>44</v>
      </c>
      <c r="G26" s="41">
        <f t="shared" si="18"/>
        <v>46203</v>
      </c>
      <c r="H26" s="41">
        <f t="shared" si="24"/>
        <v>46205</v>
      </c>
      <c r="I26" s="23">
        <f t="shared" si="25"/>
        <v>46206</v>
      </c>
      <c r="J26" s="22">
        <f t="shared" si="26"/>
        <v>46206</v>
      </c>
      <c r="K26" s="53">
        <f t="shared" si="27"/>
        <v>46207</v>
      </c>
      <c r="L26" s="53">
        <f t="shared" si="28"/>
        <v>46207</v>
      </c>
      <c r="M26" s="82" t="s">
        <v>49</v>
      </c>
      <c r="N26" s="83"/>
      <c r="O26" s="83"/>
      <c r="P26" s="84"/>
    </row>
    <row r="27" spans="1:16" s="2" customFormat="1" ht="21.6" x14ac:dyDescent="0.4">
      <c r="A27" s="28" t="s">
        <v>9</v>
      </c>
      <c r="B27" s="29"/>
      <c r="C27" s="30" t="s">
        <v>10</v>
      </c>
      <c r="D27" s="42"/>
      <c r="E27" s="30" t="s">
        <v>11</v>
      </c>
      <c r="F27" s="31"/>
      <c r="G27" s="22" t="s">
        <v>50</v>
      </c>
      <c r="H27" s="22" t="s">
        <v>51</v>
      </c>
      <c r="I27" s="41" t="s">
        <v>52</v>
      </c>
      <c r="J27" s="41" t="s">
        <v>53</v>
      </c>
      <c r="K27" s="22" t="s">
        <v>54</v>
      </c>
      <c r="L27" s="80" t="s">
        <v>55</v>
      </c>
      <c r="M27" s="77" t="s">
        <v>56</v>
      </c>
      <c r="N27" s="78"/>
      <c r="O27" s="78"/>
      <c r="P27" s="79"/>
    </row>
    <row r="28" spans="1:16" s="2" customFormat="1" ht="21.6" x14ac:dyDescent="0.4">
      <c r="A28" s="11" t="s">
        <v>113</v>
      </c>
      <c r="B28" s="36" t="s">
        <v>112</v>
      </c>
      <c r="C28" s="43">
        <f t="shared" ref="C28:C32" si="29">E28-1</f>
        <v>611</v>
      </c>
      <c r="D28" s="38" t="s">
        <v>123</v>
      </c>
      <c r="E28" s="39">
        <v>612</v>
      </c>
      <c r="F28" s="40" t="s">
        <v>44</v>
      </c>
      <c r="G28" s="105">
        <v>46172</v>
      </c>
      <c r="H28" s="13">
        <f>G28+3</f>
        <v>46175</v>
      </c>
      <c r="I28" s="41">
        <f>G28+3</f>
        <v>46175</v>
      </c>
      <c r="J28" s="41">
        <f>G28+3</f>
        <v>46175</v>
      </c>
      <c r="K28" s="41">
        <f>G28+4</f>
        <v>46176</v>
      </c>
      <c r="L28" s="22">
        <f t="shared" ref="L28" si="30">G28+4</f>
        <v>46176</v>
      </c>
      <c r="M28" s="85" t="s">
        <v>57</v>
      </c>
      <c r="N28" s="86"/>
      <c r="O28" s="86"/>
      <c r="P28" s="87"/>
    </row>
    <row r="29" spans="1:16" s="2" customFormat="1" ht="21.6" x14ac:dyDescent="0.4">
      <c r="A29" s="11" t="s">
        <v>113</v>
      </c>
      <c r="B29" s="36" t="s">
        <v>112</v>
      </c>
      <c r="C29" s="43">
        <f t="shared" si="29"/>
        <v>612</v>
      </c>
      <c r="D29" s="38" t="s">
        <v>43</v>
      </c>
      <c r="E29" s="39">
        <v>613</v>
      </c>
      <c r="F29" s="40" t="s">
        <v>44</v>
      </c>
      <c r="G29" s="22">
        <f t="shared" ref="G29:G32" si="31">G28+7</f>
        <v>46179</v>
      </c>
      <c r="H29" s="13">
        <f>G29+3</f>
        <v>46182</v>
      </c>
      <c r="I29" s="41">
        <f>G29+3</f>
        <v>46182</v>
      </c>
      <c r="J29" s="41">
        <f>G29+3</f>
        <v>46182</v>
      </c>
      <c r="K29" s="41">
        <f>G29+4</f>
        <v>46183</v>
      </c>
      <c r="L29" s="22">
        <f t="shared" ref="L29:L30" si="32">G29+4</f>
        <v>46183</v>
      </c>
      <c r="M29" s="68" t="s">
        <v>58</v>
      </c>
      <c r="N29" s="69"/>
      <c r="O29" s="69"/>
      <c r="P29" s="70"/>
    </row>
    <row r="30" spans="1:16" s="2" customFormat="1" ht="21.6" x14ac:dyDescent="0.4">
      <c r="A30" s="11" t="s">
        <v>113</v>
      </c>
      <c r="B30" s="36" t="s">
        <v>112</v>
      </c>
      <c r="C30" s="43">
        <f t="shared" si="29"/>
        <v>613</v>
      </c>
      <c r="D30" s="38" t="s">
        <v>43</v>
      </c>
      <c r="E30" s="39">
        <v>614</v>
      </c>
      <c r="F30" s="40" t="s">
        <v>44</v>
      </c>
      <c r="G30" s="22">
        <f t="shared" si="31"/>
        <v>46186</v>
      </c>
      <c r="H30" s="13">
        <f>G30+3</f>
        <v>46189</v>
      </c>
      <c r="I30" s="41">
        <f>G30+3</f>
        <v>46189</v>
      </c>
      <c r="J30" s="41">
        <f>G30+3</f>
        <v>46189</v>
      </c>
      <c r="K30" s="41">
        <f>G30+4</f>
        <v>46190</v>
      </c>
      <c r="L30" s="22">
        <f t="shared" si="32"/>
        <v>46190</v>
      </c>
      <c r="M30" s="88" t="s">
        <v>59</v>
      </c>
      <c r="N30" s="89"/>
      <c r="O30" s="89"/>
      <c r="P30" s="90"/>
    </row>
    <row r="31" spans="1:16" s="2" customFormat="1" ht="21.6" x14ac:dyDescent="0.4">
      <c r="A31" s="11" t="s">
        <v>113</v>
      </c>
      <c r="B31" s="36" t="s">
        <v>112</v>
      </c>
      <c r="C31" s="43">
        <f t="shared" si="29"/>
        <v>614</v>
      </c>
      <c r="D31" s="38" t="s">
        <v>43</v>
      </c>
      <c r="E31" s="39">
        <v>615</v>
      </c>
      <c r="F31" s="40" t="s">
        <v>44</v>
      </c>
      <c r="G31" s="22">
        <f t="shared" si="31"/>
        <v>46193</v>
      </c>
      <c r="H31" s="13">
        <f>G31+3</f>
        <v>46196</v>
      </c>
      <c r="I31" s="41">
        <f>G31+3</f>
        <v>46196</v>
      </c>
      <c r="J31" s="41">
        <f>G31+3</f>
        <v>46196</v>
      </c>
      <c r="K31" s="41">
        <f>G31+4</f>
        <v>46197</v>
      </c>
      <c r="L31" s="22">
        <f t="shared" ref="L31" si="33">G31+4</f>
        <v>46197</v>
      </c>
      <c r="M31" s="135" t="s">
        <v>60</v>
      </c>
      <c r="N31" s="136"/>
      <c r="O31" s="136"/>
      <c r="P31" s="137"/>
    </row>
    <row r="32" spans="1:16" s="2" customFormat="1" ht="21.6" x14ac:dyDescent="0.4">
      <c r="A32" s="11" t="s">
        <v>113</v>
      </c>
      <c r="B32" s="36" t="s">
        <v>112</v>
      </c>
      <c r="C32" s="43">
        <f t="shared" si="29"/>
        <v>615</v>
      </c>
      <c r="D32" s="38" t="s">
        <v>43</v>
      </c>
      <c r="E32" s="39">
        <v>616</v>
      </c>
      <c r="F32" s="40" t="s">
        <v>44</v>
      </c>
      <c r="G32" s="22">
        <f t="shared" si="31"/>
        <v>46200</v>
      </c>
      <c r="H32" s="13">
        <f>G32+3</f>
        <v>46203</v>
      </c>
      <c r="I32" s="41">
        <f>G32+3</f>
        <v>46203</v>
      </c>
      <c r="J32" s="41">
        <f>G32+3</f>
        <v>46203</v>
      </c>
      <c r="K32" s="41">
        <f>G32+4</f>
        <v>46204</v>
      </c>
      <c r="L32" s="22">
        <f t="shared" ref="L32" si="34">G32+4</f>
        <v>46204</v>
      </c>
      <c r="M32" s="138" t="s">
        <v>61</v>
      </c>
      <c r="N32" s="139"/>
      <c r="O32" s="139"/>
      <c r="P32" s="140"/>
    </row>
    <row r="33" spans="1:16" s="2" customFormat="1" ht="21.6" x14ac:dyDescent="0.4">
      <c r="A33" s="28" t="s">
        <v>9</v>
      </c>
      <c r="B33" s="29"/>
      <c r="C33" s="30" t="s">
        <v>10</v>
      </c>
      <c r="D33" s="31"/>
      <c r="E33" s="30" t="s">
        <v>11</v>
      </c>
      <c r="F33" s="31"/>
      <c r="G33" s="41" t="s">
        <v>62</v>
      </c>
      <c r="H33" s="41" t="s">
        <v>63</v>
      </c>
      <c r="I33" s="41" t="s">
        <v>64</v>
      </c>
      <c r="J33" s="41" t="s">
        <v>65</v>
      </c>
      <c r="K33" s="45" t="s">
        <v>52</v>
      </c>
      <c r="L33" s="45" t="s">
        <v>53</v>
      </c>
      <c r="M33" s="77" t="s">
        <v>66</v>
      </c>
      <c r="N33" s="78"/>
      <c r="O33" s="78"/>
      <c r="P33" s="79"/>
    </row>
    <row r="34" spans="1:16" s="2" customFormat="1" ht="21.6" x14ac:dyDescent="0.4">
      <c r="A34" s="104" t="s">
        <v>115</v>
      </c>
      <c r="B34" s="36" t="s">
        <v>114</v>
      </c>
      <c r="C34" s="43">
        <f t="shared" ref="C34:C35" si="35">E34-1</f>
        <v>2612</v>
      </c>
      <c r="D34" s="38" t="s">
        <v>43</v>
      </c>
      <c r="E34" s="37">
        <v>2613</v>
      </c>
      <c r="F34" s="40" t="s">
        <v>44</v>
      </c>
      <c r="G34" s="41">
        <f>H34-2</f>
        <v>46168</v>
      </c>
      <c r="H34" s="41">
        <v>46170</v>
      </c>
      <c r="I34" s="41">
        <f t="shared" ref="I34:I36" si="36">H34+2</f>
        <v>46172</v>
      </c>
      <c r="J34" s="41">
        <f t="shared" ref="J34:J36" si="37">H34+4</f>
        <v>46174</v>
      </c>
      <c r="K34" s="41">
        <f t="shared" ref="K34:K36" si="38">H34+5</f>
        <v>46175</v>
      </c>
      <c r="L34" s="41">
        <f t="shared" ref="L34:L36" si="39">H34+5</f>
        <v>46175</v>
      </c>
      <c r="M34" s="85" t="s">
        <v>67</v>
      </c>
      <c r="N34" s="73"/>
      <c r="O34" s="73"/>
      <c r="P34" s="74"/>
    </row>
    <row r="35" spans="1:16" s="2" customFormat="1" ht="21.6" x14ac:dyDescent="0.4">
      <c r="A35" s="104" t="s">
        <v>116</v>
      </c>
      <c r="B35" s="36" t="s">
        <v>117</v>
      </c>
      <c r="C35" s="43">
        <f t="shared" si="35"/>
        <v>2618</v>
      </c>
      <c r="D35" s="38" t="s">
        <v>43</v>
      </c>
      <c r="E35" s="37">
        <v>2619</v>
      </c>
      <c r="F35" s="40" t="s">
        <v>44</v>
      </c>
      <c r="G35" s="41">
        <f>H35-2</f>
        <v>46175</v>
      </c>
      <c r="H35" s="41">
        <f t="shared" ref="H35:H38" si="40">H34+7</f>
        <v>46177</v>
      </c>
      <c r="I35" s="41">
        <f t="shared" si="36"/>
        <v>46179</v>
      </c>
      <c r="J35" s="41">
        <f t="shared" si="37"/>
        <v>46181</v>
      </c>
      <c r="K35" s="41">
        <f t="shared" si="38"/>
        <v>46182</v>
      </c>
      <c r="L35" s="41">
        <f t="shared" si="39"/>
        <v>46182</v>
      </c>
      <c r="M35" s="138" t="s">
        <v>68</v>
      </c>
      <c r="N35" s="139"/>
      <c r="O35" s="139"/>
      <c r="P35" s="140"/>
    </row>
    <row r="36" spans="1:16" s="2" customFormat="1" ht="21.6" x14ac:dyDescent="0.4">
      <c r="A36" s="104" t="s">
        <v>115</v>
      </c>
      <c r="B36" s="36" t="s">
        <v>114</v>
      </c>
      <c r="C36" s="43">
        <f t="shared" ref="C36" si="41">E36-1</f>
        <v>2613</v>
      </c>
      <c r="D36" s="38" t="s">
        <v>43</v>
      </c>
      <c r="E36" s="37">
        <v>2614</v>
      </c>
      <c r="F36" s="40" t="s">
        <v>44</v>
      </c>
      <c r="G36" s="41">
        <f t="shared" ref="G36:G38" si="42">H36-2</f>
        <v>46182</v>
      </c>
      <c r="H36" s="41">
        <f t="shared" si="40"/>
        <v>46184</v>
      </c>
      <c r="I36" s="41">
        <f t="shared" si="36"/>
        <v>46186</v>
      </c>
      <c r="J36" s="41">
        <f t="shared" si="37"/>
        <v>46188</v>
      </c>
      <c r="K36" s="41">
        <f t="shared" si="38"/>
        <v>46189</v>
      </c>
      <c r="L36" s="41">
        <f t="shared" si="39"/>
        <v>46189</v>
      </c>
      <c r="M36" s="91" t="s">
        <v>69</v>
      </c>
      <c r="N36" s="73"/>
      <c r="O36" s="73"/>
      <c r="P36" s="74"/>
    </row>
    <row r="37" spans="1:16" s="2" customFormat="1" ht="21.6" x14ac:dyDescent="0.4">
      <c r="A37" s="104" t="s">
        <v>116</v>
      </c>
      <c r="B37" s="36" t="s">
        <v>117</v>
      </c>
      <c r="C37" s="43">
        <f t="shared" ref="C37" si="43">E37-1</f>
        <v>2619</v>
      </c>
      <c r="D37" s="38" t="s">
        <v>43</v>
      </c>
      <c r="E37" s="37">
        <v>2620</v>
      </c>
      <c r="F37" s="40" t="s">
        <v>44</v>
      </c>
      <c r="G37" s="41">
        <f t="shared" si="42"/>
        <v>46189</v>
      </c>
      <c r="H37" s="41">
        <f t="shared" si="40"/>
        <v>46191</v>
      </c>
      <c r="I37" s="41">
        <f t="shared" ref="I37" si="44">H37+2</f>
        <v>46193</v>
      </c>
      <c r="J37" s="41">
        <f t="shared" ref="J37" si="45">H37+4</f>
        <v>46195</v>
      </c>
      <c r="K37" s="41">
        <f t="shared" ref="K37" si="46">H37+5</f>
        <v>46196</v>
      </c>
      <c r="L37" s="41">
        <f t="shared" ref="L37" si="47">H37+5</f>
        <v>46196</v>
      </c>
      <c r="M37" s="85" t="s">
        <v>70</v>
      </c>
      <c r="N37" s="73"/>
      <c r="O37" s="73"/>
      <c r="P37" s="74"/>
    </row>
    <row r="38" spans="1:16" s="2" customFormat="1" ht="21.6" x14ac:dyDescent="0.4">
      <c r="A38" s="104" t="s">
        <v>125</v>
      </c>
      <c r="B38" s="36" t="s">
        <v>126</v>
      </c>
      <c r="C38" s="43">
        <f t="shared" ref="C38" si="48">E38-1</f>
        <v>2626</v>
      </c>
      <c r="D38" s="38" t="s">
        <v>43</v>
      </c>
      <c r="E38" s="37">
        <v>2627</v>
      </c>
      <c r="F38" s="40" t="s">
        <v>44</v>
      </c>
      <c r="G38" s="41">
        <f t="shared" si="42"/>
        <v>46196</v>
      </c>
      <c r="H38" s="41">
        <f t="shared" si="40"/>
        <v>46198</v>
      </c>
      <c r="I38" s="41">
        <f t="shared" ref="I38" si="49">H38+2</f>
        <v>46200</v>
      </c>
      <c r="J38" s="41">
        <f t="shared" ref="J38" si="50">H38+4</f>
        <v>46202</v>
      </c>
      <c r="K38" s="41">
        <f t="shared" ref="K38" si="51">H38+5</f>
        <v>46203</v>
      </c>
      <c r="L38" s="41">
        <f t="shared" ref="L38" si="52">H38+5</f>
        <v>46203</v>
      </c>
      <c r="M38" s="92" t="s">
        <v>71</v>
      </c>
      <c r="N38" s="93"/>
      <c r="O38" s="93"/>
      <c r="P38" s="94"/>
    </row>
    <row r="39" spans="1:16" s="2" customFormat="1" ht="21.6" x14ac:dyDescent="0.4">
      <c r="A39" s="11" t="s">
        <v>9</v>
      </c>
      <c r="B39" s="12"/>
      <c r="C39" s="20" t="s">
        <v>10</v>
      </c>
      <c r="D39" s="21"/>
      <c r="E39" s="20" t="s">
        <v>11</v>
      </c>
      <c r="F39" s="21"/>
      <c r="G39" s="41" t="s">
        <v>62</v>
      </c>
      <c r="H39" s="41" t="s">
        <v>63</v>
      </c>
      <c r="I39" s="41" t="s">
        <v>64</v>
      </c>
      <c r="J39" s="41" t="s">
        <v>72</v>
      </c>
      <c r="K39" s="95" t="s">
        <v>54</v>
      </c>
      <c r="L39" s="45" t="s">
        <v>38</v>
      </c>
      <c r="M39" s="77" t="s">
        <v>73</v>
      </c>
      <c r="N39" s="78"/>
      <c r="O39" s="78"/>
      <c r="P39" s="79"/>
    </row>
    <row r="40" spans="1:16" s="2" customFormat="1" ht="21.6" x14ac:dyDescent="0.4">
      <c r="A40" s="104" t="s">
        <v>115</v>
      </c>
      <c r="B40" s="36" t="s">
        <v>114</v>
      </c>
      <c r="C40" s="43">
        <f t="shared" ref="C40:C44" si="53">E40-1</f>
        <v>2612</v>
      </c>
      <c r="D40" s="38" t="s">
        <v>43</v>
      </c>
      <c r="E40" s="37">
        <v>2613</v>
      </c>
      <c r="F40" s="40" t="s">
        <v>44</v>
      </c>
      <c r="G40" s="41">
        <f t="shared" ref="G40:G44" si="54">H40-2</f>
        <v>46168</v>
      </c>
      <c r="H40" s="41">
        <v>46170</v>
      </c>
      <c r="I40" s="41">
        <f t="shared" ref="I40:I44" si="55">H40+2</f>
        <v>46172</v>
      </c>
      <c r="J40" s="41">
        <f t="shared" ref="J40:J43" si="56">H40+4</f>
        <v>46174</v>
      </c>
      <c r="K40" s="41">
        <f t="shared" ref="K40:K43" si="57">H40+5</f>
        <v>46175</v>
      </c>
      <c r="L40" s="41">
        <f t="shared" ref="L40:L43" si="58">H40+5</f>
        <v>46175</v>
      </c>
      <c r="M40" s="85" t="s">
        <v>74</v>
      </c>
      <c r="N40" s="73"/>
      <c r="O40" s="73"/>
      <c r="P40" s="74"/>
    </row>
    <row r="41" spans="1:16" s="2" customFormat="1" ht="21.6" x14ac:dyDescent="0.4">
      <c r="A41" s="104" t="s">
        <v>116</v>
      </c>
      <c r="B41" s="36" t="s">
        <v>117</v>
      </c>
      <c r="C41" s="43">
        <f t="shared" si="53"/>
        <v>2618</v>
      </c>
      <c r="D41" s="38" t="s">
        <v>43</v>
      </c>
      <c r="E41" s="37">
        <v>2619</v>
      </c>
      <c r="F41" s="40" t="s">
        <v>44</v>
      </c>
      <c r="G41" s="41">
        <f t="shared" si="54"/>
        <v>46175</v>
      </c>
      <c r="H41" s="41">
        <f t="shared" ref="H41:H44" si="59">H40+7</f>
        <v>46177</v>
      </c>
      <c r="I41" s="41">
        <f t="shared" si="55"/>
        <v>46179</v>
      </c>
      <c r="J41" s="41">
        <f t="shared" si="56"/>
        <v>46181</v>
      </c>
      <c r="K41" s="41">
        <f t="shared" si="57"/>
        <v>46182</v>
      </c>
      <c r="L41" s="41">
        <f t="shared" si="58"/>
        <v>46182</v>
      </c>
      <c r="M41" s="97" t="s">
        <v>75</v>
      </c>
      <c r="N41" s="98"/>
      <c r="O41" s="98"/>
      <c r="P41" s="99"/>
    </row>
    <row r="42" spans="1:16" s="2" customFormat="1" ht="21.6" x14ac:dyDescent="0.4">
      <c r="A42" s="104" t="s">
        <v>115</v>
      </c>
      <c r="B42" s="36" t="s">
        <v>114</v>
      </c>
      <c r="C42" s="43">
        <f t="shared" si="53"/>
        <v>2613</v>
      </c>
      <c r="D42" s="38" t="s">
        <v>43</v>
      </c>
      <c r="E42" s="37">
        <v>2614</v>
      </c>
      <c r="F42" s="40" t="s">
        <v>44</v>
      </c>
      <c r="G42" s="41">
        <f t="shared" si="54"/>
        <v>46182</v>
      </c>
      <c r="H42" s="41">
        <f t="shared" si="59"/>
        <v>46184</v>
      </c>
      <c r="I42" s="41">
        <f t="shared" si="55"/>
        <v>46186</v>
      </c>
      <c r="J42" s="41">
        <f t="shared" si="56"/>
        <v>46188</v>
      </c>
      <c r="K42" s="41">
        <f t="shared" si="57"/>
        <v>46189</v>
      </c>
      <c r="L42" s="41">
        <f t="shared" si="58"/>
        <v>46189</v>
      </c>
      <c r="M42" s="77" t="s">
        <v>76</v>
      </c>
      <c r="N42" s="78"/>
      <c r="O42" s="78"/>
      <c r="P42" s="79"/>
    </row>
    <row r="43" spans="1:16" s="2" customFormat="1" ht="21.6" x14ac:dyDescent="0.4">
      <c r="A43" s="104" t="s">
        <v>116</v>
      </c>
      <c r="B43" s="36" t="s">
        <v>117</v>
      </c>
      <c r="C43" s="43">
        <f t="shared" si="53"/>
        <v>2619</v>
      </c>
      <c r="D43" s="38" t="s">
        <v>43</v>
      </c>
      <c r="E43" s="37">
        <v>2620</v>
      </c>
      <c r="F43" s="40" t="s">
        <v>44</v>
      </c>
      <c r="G43" s="41">
        <f t="shared" si="54"/>
        <v>46189</v>
      </c>
      <c r="H43" s="41">
        <f t="shared" si="59"/>
        <v>46191</v>
      </c>
      <c r="I43" s="41">
        <f t="shared" si="55"/>
        <v>46193</v>
      </c>
      <c r="J43" s="41">
        <f t="shared" si="56"/>
        <v>46195</v>
      </c>
      <c r="K43" s="41">
        <f t="shared" si="57"/>
        <v>46196</v>
      </c>
      <c r="L43" s="41">
        <f t="shared" si="58"/>
        <v>46196</v>
      </c>
      <c r="M43" s="85" t="s">
        <v>77</v>
      </c>
      <c r="N43" s="73"/>
      <c r="O43" s="73"/>
      <c r="P43" s="74"/>
    </row>
    <row r="44" spans="1:16" s="2" customFormat="1" ht="21.6" x14ac:dyDescent="0.4">
      <c r="A44" s="104" t="s">
        <v>125</v>
      </c>
      <c r="B44" s="36" t="s">
        <v>126</v>
      </c>
      <c r="C44" s="43">
        <f t="shared" si="53"/>
        <v>2626</v>
      </c>
      <c r="D44" s="38" t="s">
        <v>43</v>
      </c>
      <c r="E44" s="37">
        <v>2627</v>
      </c>
      <c r="F44" s="40" t="s">
        <v>44</v>
      </c>
      <c r="G44" s="41">
        <f t="shared" si="54"/>
        <v>46196</v>
      </c>
      <c r="H44" s="41">
        <f t="shared" si="59"/>
        <v>46198</v>
      </c>
      <c r="I44" s="41">
        <f t="shared" si="55"/>
        <v>46200</v>
      </c>
      <c r="J44" s="41">
        <f t="shared" ref="J44" si="60">H44+4</f>
        <v>46202</v>
      </c>
      <c r="K44" s="41">
        <f t="shared" ref="K44" si="61">H44+5</f>
        <v>46203</v>
      </c>
      <c r="L44" s="41">
        <f t="shared" ref="L44" si="62">H44+5</f>
        <v>46203</v>
      </c>
      <c r="M44" s="97" t="s">
        <v>78</v>
      </c>
      <c r="N44" s="98"/>
      <c r="O44" s="98"/>
      <c r="P44" s="99"/>
    </row>
    <row r="45" spans="1:16" s="2" customFormat="1" ht="25.8" hidden="1" customHeight="1" x14ac:dyDescent="0.4">
      <c r="A45" s="127" t="s">
        <v>79</v>
      </c>
      <c r="B45" s="127"/>
      <c r="C45" s="127"/>
      <c r="D45" s="127"/>
      <c r="E45" s="127"/>
      <c r="F45" s="127"/>
      <c r="G45" s="127"/>
      <c r="H45" s="127"/>
      <c r="I45" s="128"/>
      <c r="J45" s="126" t="s">
        <v>80</v>
      </c>
      <c r="K45" s="127"/>
      <c r="L45" s="128"/>
      <c r="M45" s="141"/>
      <c r="N45" s="142"/>
      <c r="O45" s="142"/>
      <c r="P45" s="143"/>
    </row>
    <row r="46" spans="1:16" s="2" customFormat="1" ht="21.6" hidden="1" x14ac:dyDescent="0.4">
      <c r="A46" s="19" t="s">
        <v>9</v>
      </c>
      <c r="B46" s="12"/>
      <c r="C46" s="44" t="s">
        <v>10</v>
      </c>
      <c r="D46" s="45"/>
      <c r="E46" s="46" t="s">
        <v>11</v>
      </c>
      <c r="F46" s="45"/>
      <c r="G46" s="47" t="s">
        <v>24</v>
      </c>
      <c r="H46" s="47" t="s">
        <v>81</v>
      </c>
      <c r="I46" s="41" t="s">
        <v>82</v>
      </c>
      <c r="J46" s="121" t="s">
        <v>83</v>
      </c>
      <c r="K46" s="121"/>
      <c r="L46" s="41" t="s">
        <v>84</v>
      </c>
      <c r="M46" s="121" t="s">
        <v>85</v>
      </c>
      <c r="N46" s="121"/>
      <c r="O46" s="121" t="s">
        <v>86</v>
      </c>
      <c r="P46" s="121"/>
    </row>
    <row r="47" spans="1:16" s="2" customFormat="1" ht="21.6" hidden="1" x14ac:dyDescent="0.4">
      <c r="A47" s="11" t="s">
        <v>87</v>
      </c>
      <c r="B47" s="36" t="s">
        <v>88</v>
      </c>
      <c r="C47" s="43">
        <f>E47-1</f>
        <v>160</v>
      </c>
      <c r="D47" s="38" t="s">
        <v>19</v>
      </c>
      <c r="E47" s="48">
        <v>161</v>
      </c>
      <c r="F47" s="49" t="s">
        <v>20</v>
      </c>
      <c r="G47" s="41">
        <v>42155</v>
      </c>
      <c r="H47" s="41">
        <f>G47+1</f>
        <v>42156</v>
      </c>
      <c r="I47" s="96">
        <f>G47+5</f>
        <v>42160</v>
      </c>
      <c r="J47" s="122">
        <f>G47+8</f>
        <v>42163</v>
      </c>
      <c r="K47" s="123"/>
      <c r="L47" s="96">
        <f>J47+4</f>
        <v>42167</v>
      </c>
      <c r="M47" s="110">
        <f>L47+3</f>
        <v>42170</v>
      </c>
      <c r="N47" s="111"/>
      <c r="O47" s="110">
        <f>M47+3</f>
        <v>42173</v>
      </c>
      <c r="P47" s="111"/>
    </row>
    <row r="48" spans="1:16" s="2" customFormat="1" ht="21.6" hidden="1" x14ac:dyDescent="0.4">
      <c r="A48" s="11" t="s">
        <v>89</v>
      </c>
      <c r="B48" s="36" t="s">
        <v>90</v>
      </c>
      <c r="C48" s="43">
        <f>E48-1</f>
        <v>159</v>
      </c>
      <c r="D48" s="38" t="s">
        <v>19</v>
      </c>
      <c r="E48" s="48">
        <v>160</v>
      </c>
      <c r="F48" s="49" t="s">
        <v>20</v>
      </c>
      <c r="G48" s="41">
        <f>G47+7</f>
        <v>42162</v>
      </c>
      <c r="H48" s="41">
        <f>G48+1</f>
        <v>42163</v>
      </c>
      <c r="I48" s="96">
        <f>G48+5</f>
        <v>42167</v>
      </c>
      <c r="J48" s="122">
        <f>G48+8</f>
        <v>42170</v>
      </c>
      <c r="K48" s="123"/>
      <c r="L48" s="96">
        <f>J48+4</f>
        <v>42174</v>
      </c>
      <c r="M48" s="110">
        <f>L48+3</f>
        <v>42177</v>
      </c>
      <c r="N48" s="111"/>
      <c r="O48" s="110">
        <f>M48+3</f>
        <v>42180</v>
      </c>
      <c r="P48" s="111"/>
    </row>
    <row r="49" spans="1:16" s="2" customFormat="1" ht="21" hidden="1" x14ac:dyDescent="0.4">
      <c r="A49" s="28" t="s">
        <v>91</v>
      </c>
      <c r="B49" s="50" t="s">
        <v>92</v>
      </c>
      <c r="C49" s="43">
        <f>E49-1</f>
        <v>13</v>
      </c>
      <c r="D49" s="38" t="s">
        <v>19</v>
      </c>
      <c r="E49" s="48">
        <v>14</v>
      </c>
      <c r="F49" s="49" t="s">
        <v>20</v>
      </c>
      <c r="G49" s="41">
        <f>G48+7</f>
        <v>42169</v>
      </c>
      <c r="H49" s="41">
        <f>G49+1</f>
        <v>42170</v>
      </c>
      <c r="I49" s="96">
        <f>G49+5</f>
        <v>42174</v>
      </c>
      <c r="J49" s="122">
        <f>G49+8</f>
        <v>42177</v>
      </c>
      <c r="K49" s="123"/>
      <c r="L49" s="96">
        <f>J49+4</f>
        <v>42181</v>
      </c>
      <c r="M49" s="110">
        <f>L49+3</f>
        <v>42184</v>
      </c>
      <c r="N49" s="111"/>
      <c r="O49" s="110">
        <f>M49+3</f>
        <v>42187</v>
      </c>
      <c r="P49" s="111"/>
    </row>
    <row r="50" spans="1:16" s="2" customFormat="1" ht="21.6" hidden="1" x14ac:dyDescent="0.4">
      <c r="A50" s="11" t="s">
        <v>93</v>
      </c>
      <c r="B50" s="36" t="s">
        <v>94</v>
      </c>
      <c r="C50" s="43">
        <f>E50-1</f>
        <v>5</v>
      </c>
      <c r="D50" s="38" t="s">
        <v>19</v>
      </c>
      <c r="E50" s="48">
        <v>6</v>
      </c>
      <c r="F50" s="51" t="s">
        <v>20</v>
      </c>
      <c r="G50" s="41">
        <f>G49+7</f>
        <v>42176</v>
      </c>
      <c r="H50" s="41">
        <f>G50+1</f>
        <v>42177</v>
      </c>
      <c r="I50" s="96">
        <f>G50+5</f>
        <v>42181</v>
      </c>
      <c r="J50" s="122">
        <f>G50+8</f>
        <v>42184</v>
      </c>
      <c r="K50" s="123"/>
      <c r="L50" s="96">
        <f>J50+4</f>
        <v>42188</v>
      </c>
      <c r="M50" s="110">
        <f>L50+3</f>
        <v>42191</v>
      </c>
      <c r="N50" s="111"/>
      <c r="O50" s="110">
        <f>M50+3</f>
        <v>42194</v>
      </c>
      <c r="P50" s="111"/>
    </row>
    <row r="51" spans="1:16" s="2" customFormat="1" ht="21.6" hidden="1" x14ac:dyDescent="0.4">
      <c r="A51" s="11" t="s">
        <v>87</v>
      </c>
      <c r="B51" s="36" t="s">
        <v>88</v>
      </c>
      <c r="C51" s="43">
        <f>E51-1</f>
        <v>161</v>
      </c>
      <c r="D51" s="38" t="s">
        <v>19</v>
      </c>
      <c r="E51" s="48">
        <v>162</v>
      </c>
      <c r="F51" s="51" t="s">
        <v>20</v>
      </c>
      <c r="G51" s="41">
        <f>G50+7</f>
        <v>42183</v>
      </c>
      <c r="H51" s="41">
        <f>G51+1</f>
        <v>42184</v>
      </c>
      <c r="I51" s="96">
        <f>G51+5</f>
        <v>42188</v>
      </c>
      <c r="J51" s="122">
        <f>G51+8</f>
        <v>42191</v>
      </c>
      <c r="K51" s="123"/>
      <c r="L51" s="96">
        <f>J51+4</f>
        <v>42195</v>
      </c>
      <c r="M51" s="110">
        <f>L51+3</f>
        <v>42198</v>
      </c>
      <c r="N51" s="111"/>
      <c r="O51" s="110">
        <f>M51+3</f>
        <v>42201</v>
      </c>
      <c r="P51" s="111"/>
    </row>
    <row r="52" spans="1:16" s="2" customFormat="1" ht="25.8" hidden="1" customHeight="1" x14ac:dyDescent="0.25">
      <c r="A52" s="124" t="s">
        <v>95</v>
      </c>
      <c r="B52" s="124"/>
      <c r="C52" s="124"/>
      <c r="D52" s="124"/>
      <c r="E52" s="124"/>
      <c r="F52" s="124"/>
      <c r="G52" s="124"/>
      <c r="H52" s="124"/>
      <c r="I52" s="125"/>
      <c r="J52" s="126" t="s">
        <v>96</v>
      </c>
      <c r="K52" s="127"/>
      <c r="L52" s="128"/>
      <c r="M52" s="129" t="s">
        <v>97</v>
      </c>
      <c r="N52" s="130"/>
      <c r="O52" s="130"/>
      <c r="P52" s="131"/>
    </row>
    <row r="53" spans="1:16" s="2" customFormat="1" ht="21.6" hidden="1" x14ac:dyDescent="0.4">
      <c r="A53" s="19" t="s">
        <v>9</v>
      </c>
      <c r="B53" s="12"/>
      <c r="C53" s="44" t="s">
        <v>10</v>
      </c>
      <c r="D53" s="45"/>
      <c r="E53" s="46" t="s">
        <v>11</v>
      </c>
      <c r="F53" s="45"/>
      <c r="G53" s="47" t="s">
        <v>98</v>
      </c>
      <c r="H53" s="47" t="s">
        <v>99</v>
      </c>
      <c r="I53" s="121" t="s">
        <v>100</v>
      </c>
      <c r="J53" s="121"/>
      <c r="K53" s="121" t="s">
        <v>101</v>
      </c>
      <c r="L53" s="121"/>
      <c r="M53" s="121" t="s">
        <v>102</v>
      </c>
      <c r="N53" s="121"/>
      <c r="O53" s="121" t="s">
        <v>103</v>
      </c>
      <c r="P53" s="121"/>
    </row>
    <row r="54" spans="1:16" s="2" customFormat="1" ht="21" hidden="1" x14ac:dyDescent="0.4">
      <c r="A54" s="107" t="s">
        <v>104</v>
      </c>
      <c r="B54" s="108"/>
      <c r="C54" s="52">
        <f t="shared" ref="C54:C61" si="63">E54-1</f>
        <v>19</v>
      </c>
      <c r="D54" s="38" t="s">
        <v>44</v>
      </c>
      <c r="E54" s="52">
        <v>20</v>
      </c>
      <c r="F54" s="51" t="s">
        <v>43</v>
      </c>
      <c r="G54" s="53">
        <v>42256</v>
      </c>
      <c r="H54" s="41">
        <f t="shared" ref="H54:H61" si="64">G54+1</f>
        <v>42257</v>
      </c>
      <c r="I54" s="109">
        <f t="shared" ref="I54:I61" si="65">G54+8</f>
        <v>42264</v>
      </c>
      <c r="J54" s="109"/>
      <c r="K54" s="109">
        <f t="shared" ref="K54:K61" si="66">G54+10</f>
        <v>42266</v>
      </c>
      <c r="L54" s="109"/>
      <c r="M54" s="110">
        <f t="shared" ref="M54:M61" si="67">G54+14</f>
        <v>42270</v>
      </c>
      <c r="N54" s="111"/>
      <c r="O54" s="110">
        <f t="shared" ref="O54:O61" si="68">M54+4</f>
        <v>42274</v>
      </c>
      <c r="P54" s="111"/>
    </row>
    <row r="55" spans="1:16" s="2" customFormat="1" ht="21" hidden="1" x14ac:dyDescent="0.4">
      <c r="A55" s="107" t="s">
        <v>105</v>
      </c>
      <c r="B55" s="108"/>
      <c r="C55" s="37">
        <f t="shared" si="63"/>
        <v>10</v>
      </c>
      <c r="D55" s="38" t="s">
        <v>44</v>
      </c>
      <c r="E55" s="37">
        <v>11</v>
      </c>
      <c r="F55" s="51" t="s">
        <v>43</v>
      </c>
      <c r="G55" s="53">
        <f t="shared" ref="G55:G61" si="69">G54+7</f>
        <v>42263</v>
      </c>
      <c r="H55" s="41">
        <f t="shared" si="64"/>
        <v>42264</v>
      </c>
      <c r="I55" s="109">
        <f t="shared" si="65"/>
        <v>42271</v>
      </c>
      <c r="J55" s="109"/>
      <c r="K55" s="109">
        <f t="shared" si="66"/>
        <v>42273</v>
      </c>
      <c r="L55" s="109"/>
      <c r="M55" s="110">
        <f t="shared" si="67"/>
        <v>42277</v>
      </c>
      <c r="N55" s="111"/>
      <c r="O55" s="110">
        <f t="shared" si="68"/>
        <v>42281</v>
      </c>
      <c r="P55" s="111"/>
    </row>
    <row r="56" spans="1:16" s="2" customFormat="1" ht="21" hidden="1" x14ac:dyDescent="0.4">
      <c r="A56" s="107" t="s">
        <v>106</v>
      </c>
      <c r="B56" s="108"/>
      <c r="C56" s="52">
        <f t="shared" si="63"/>
        <v>15</v>
      </c>
      <c r="D56" s="38" t="s">
        <v>44</v>
      </c>
      <c r="E56" s="52">
        <v>16</v>
      </c>
      <c r="F56" s="51" t="s">
        <v>43</v>
      </c>
      <c r="G56" s="53">
        <v>42305</v>
      </c>
      <c r="H56" s="41">
        <f t="shared" si="64"/>
        <v>42306</v>
      </c>
      <c r="I56" s="109">
        <f t="shared" si="65"/>
        <v>42313</v>
      </c>
      <c r="J56" s="109"/>
      <c r="K56" s="109">
        <f t="shared" si="66"/>
        <v>42315</v>
      </c>
      <c r="L56" s="109"/>
      <c r="M56" s="110">
        <f t="shared" si="67"/>
        <v>42319</v>
      </c>
      <c r="N56" s="111"/>
      <c r="O56" s="110">
        <f t="shared" si="68"/>
        <v>42323</v>
      </c>
      <c r="P56" s="111"/>
    </row>
    <row r="57" spans="1:16" s="2" customFormat="1" ht="21" hidden="1" x14ac:dyDescent="0.4">
      <c r="A57" s="107" t="s">
        <v>107</v>
      </c>
      <c r="B57" s="108"/>
      <c r="C57" s="52">
        <f t="shared" si="63"/>
        <v>16</v>
      </c>
      <c r="D57" s="38" t="s">
        <v>44</v>
      </c>
      <c r="E57" s="52">
        <v>17</v>
      </c>
      <c r="F57" s="51" t="s">
        <v>43</v>
      </c>
      <c r="G57" s="53">
        <f t="shared" si="69"/>
        <v>42312</v>
      </c>
      <c r="H57" s="41">
        <f t="shared" si="64"/>
        <v>42313</v>
      </c>
      <c r="I57" s="109">
        <f t="shared" si="65"/>
        <v>42320</v>
      </c>
      <c r="J57" s="109"/>
      <c r="K57" s="109">
        <f t="shared" si="66"/>
        <v>42322</v>
      </c>
      <c r="L57" s="109"/>
      <c r="M57" s="110">
        <f t="shared" si="67"/>
        <v>42326</v>
      </c>
      <c r="N57" s="111"/>
      <c r="O57" s="110">
        <f t="shared" si="68"/>
        <v>42330</v>
      </c>
      <c r="P57" s="111"/>
    </row>
    <row r="58" spans="1:16" s="2" customFormat="1" ht="21" hidden="1" x14ac:dyDescent="0.4">
      <c r="A58" s="107" t="s">
        <v>108</v>
      </c>
      <c r="B58" s="108"/>
      <c r="C58" s="54">
        <f t="shared" si="63"/>
        <v>15008</v>
      </c>
      <c r="D58" s="38" t="s">
        <v>44</v>
      </c>
      <c r="E58" s="54">
        <v>15009</v>
      </c>
      <c r="F58" s="51" t="s">
        <v>43</v>
      </c>
      <c r="G58" s="53">
        <f t="shared" si="69"/>
        <v>42319</v>
      </c>
      <c r="H58" s="41">
        <f t="shared" si="64"/>
        <v>42320</v>
      </c>
      <c r="I58" s="109">
        <f t="shared" si="65"/>
        <v>42327</v>
      </c>
      <c r="J58" s="109"/>
      <c r="K58" s="109">
        <f t="shared" si="66"/>
        <v>42329</v>
      </c>
      <c r="L58" s="109"/>
      <c r="M58" s="110">
        <f t="shared" si="67"/>
        <v>42333</v>
      </c>
      <c r="N58" s="111"/>
      <c r="O58" s="110">
        <f t="shared" si="68"/>
        <v>42337</v>
      </c>
      <c r="P58" s="111"/>
    </row>
    <row r="59" spans="1:16" s="2" customFormat="1" ht="21" hidden="1" x14ac:dyDescent="0.4">
      <c r="A59" s="107" t="s">
        <v>104</v>
      </c>
      <c r="B59" s="108"/>
      <c r="C59" s="52">
        <f t="shared" si="63"/>
        <v>21</v>
      </c>
      <c r="D59" s="38" t="s">
        <v>44</v>
      </c>
      <c r="E59" s="52">
        <v>22</v>
      </c>
      <c r="F59" s="51" t="s">
        <v>43</v>
      </c>
      <c r="G59" s="53">
        <f t="shared" si="69"/>
        <v>42326</v>
      </c>
      <c r="H59" s="41">
        <f t="shared" si="64"/>
        <v>42327</v>
      </c>
      <c r="I59" s="109">
        <f t="shared" si="65"/>
        <v>42334</v>
      </c>
      <c r="J59" s="109"/>
      <c r="K59" s="109">
        <f t="shared" si="66"/>
        <v>42336</v>
      </c>
      <c r="L59" s="109"/>
      <c r="M59" s="110">
        <f t="shared" si="67"/>
        <v>42340</v>
      </c>
      <c r="N59" s="111"/>
      <c r="O59" s="110">
        <f t="shared" si="68"/>
        <v>42344</v>
      </c>
      <c r="P59" s="111"/>
    </row>
    <row r="60" spans="1:16" s="2" customFormat="1" ht="21" hidden="1" x14ac:dyDescent="0.4">
      <c r="A60" s="107" t="s">
        <v>105</v>
      </c>
      <c r="B60" s="108"/>
      <c r="C60" s="37">
        <f t="shared" si="63"/>
        <v>12</v>
      </c>
      <c r="D60" s="38" t="s">
        <v>44</v>
      </c>
      <c r="E60" s="37">
        <v>13</v>
      </c>
      <c r="F60" s="51" t="s">
        <v>43</v>
      </c>
      <c r="G60" s="53">
        <f t="shared" si="69"/>
        <v>42333</v>
      </c>
      <c r="H60" s="41">
        <f t="shared" si="64"/>
        <v>42334</v>
      </c>
      <c r="I60" s="109">
        <f t="shared" si="65"/>
        <v>42341</v>
      </c>
      <c r="J60" s="109"/>
      <c r="K60" s="109">
        <f t="shared" si="66"/>
        <v>42343</v>
      </c>
      <c r="L60" s="109"/>
      <c r="M60" s="110">
        <f t="shared" si="67"/>
        <v>42347</v>
      </c>
      <c r="N60" s="111"/>
      <c r="O60" s="110">
        <f t="shared" si="68"/>
        <v>42351</v>
      </c>
      <c r="P60" s="111"/>
    </row>
    <row r="61" spans="1:16" s="2" customFormat="1" ht="21" hidden="1" x14ac:dyDescent="0.4">
      <c r="A61" s="107" t="s">
        <v>106</v>
      </c>
      <c r="B61" s="108"/>
      <c r="C61" s="52">
        <f t="shared" si="63"/>
        <v>16</v>
      </c>
      <c r="D61" s="38" t="s">
        <v>44</v>
      </c>
      <c r="E61" s="52">
        <v>17</v>
      </c>
      <c r="F61" s="51" t="s">
        <v>43</v>
      </c>
      <c r="G61" s="53">
        <f t="shared" si="69"/>
        <v>42340</v>
      </c>
      <c r="H61" s="41">
        <f t="shared" si="64"/>
        <v>42341</v>
      </c>
      <c r="I61" s="109">
        <f t="shared" si="65"/>
        <v>42348</v>
      </c>
      <c r="J61" s="109"/>
      <c r="K61" s="109">
        <f t="shared" si="66"/>
        <v>42350</v>
      </c>
      <c r="L61" s="109"/>
      <c r="M61" s="110">
        <f t="shared" si="67"/>
        <v>42354</v>
      </c>
      <c r="N61" s="111"/>
      <c r="O61" s="110">
        <f t="shared" si="68"/>
        <v>42358</v>
      </c>
      <c r="P61" s="111"/>
    </row>
    <row r="62" spans="1:16" ht="17.399999999999999" hidden="1" x14ac:dyDescent="0.25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</row>
    <row r="68" ht="44.25" customHeight="1" x14ac:dyDescent="0.25"/>
  </sheetData>
  <mergeCells count="116">
    <mergeCell ref="A1:O1"/>
    <mergeCell ref="A2:O2"/>
    <mergeCell ref="C3:P3"/>
    <mergeCell ref="A4:B4"/>
    <mergeCell ref="D4:I4"/>
    <mergeCell ref="M6:P6"/>
    <mergeCell ref="A7:B7"/>
    <mergeCell ref="C7:D7"/>
    <mergeCell ref="E7:F7"/>
    <mergeCell ref="G7:H7"/>
    <mergeCell ref="I7:J7"/>
    <mergeCell ref="G8:H8"/>
    <mergeCell ref="I8:J8"/>
    <mergeCell ref="M8:P8"/>
    <mergeCell ref="G9:H9"/>
    <mergeCell ref="I9:J9"/>
    <mergeCell ref="M9:P9"/>
    <mergeCell ref="G10:H10"/>
    <mergeCell ref="I10:J10"/>
    <mergeCell ref="G11:H11"/>
    <mergeCell ref="I11:J11"/>
    <mergeCell ref="G12:H12"/>
    <mergeCell ref="I12:J12"/>
    <mergeCell ref="M12:P12"/>
    <mergeCell ref="G13:H13"/>
    <mergeCell ref="I13:J13"/>
    <mergeCell ref="M13:P13"/>
    <mergeCell ref="G14:H14"/>
    <mergeCell ref="I14:J14"/>
    <mergeCell ref="G15:H15"/>
    <mergeCell ref="I15:J15"/>
    <mergeCell ref="G16:H16"/>
    <mergeCell ref="I16:J16"/>
    <mergeCell ref="M16:P16"/>
    <mergeCell ref="G17:H17"/>
    <mergeCell ref="I17:J17"/>
    <mergeCell ref="G18:H18"/>
    <mergeCell ref="I18:J18"/>
    <mergeCell ref="M19:P19"/>
    <mergeCell ref="M20:P20"/>
    <mergeCell ref="M22:P22"/>
    <mergeCell ref="M25:P25"/>
    <mergeCell ref="M31:P31"/>
    <mergeCell ref="M32:P32"/>
    <mergeCell ref="M35:P35"/>
    <mergeCell ref="A45:I45"/>
    <mergeCell ref="J45:L45"/>
    <mergeCell ref="M45:P45"/>
    <mergeCell ref="J46:K46"/>
    <mergeCell ref="M46:N46"/>
    <mergeCell ref="O46:P46"/>
    <mergeCell ref="J47:K47"/>
    <mergeCell ref="M47:N47"/>
    <mergeCell ref="O47:P47"/>
    <mergeCell ref="J48:K48"/>
    <mergeCell ref="M48:N48"/>
    <mergeCell ref="O48:P48"/>
    <mergeCell ref="J49:K49"/>
    <mergeCell ref="M49:N49"/>
    <mergeCell ref="O49:P49"/>
    <mergeCell ref="J50:K50"/>
    <mergeCell ref="M50:N50"/>
    <mergeCell ref="O50:P50"/>
    <mergeCell ref="J51:K51"/>
    <mergeCell ref="M51:N51"/>
    <mergeCell ref="O51:P51"/>
    <mergeCell ref="A52:I52"/>
    <mergeCell ref="J52:L52"/>
    <mergeCell ref="M52:P52"/>
    <mergeCell ref="I53:J53"/>
    <mergeCell ref="K53:L53"/>
    <mergeCell ref="M53:N53"/>
    <mergeCell ref="O53:P53"/>
    <mergeCell ref="A54:B54"/>
    <mergeCell ref="I54:J54"/>
    <mergeCell ref="K54:L54"/>
    <mergeCell ref="M54:N54"/>
    <mergeCell ref="O54:P54"/>
    <mergeCell ref="I58:J58"/>
    <mergeCell ref="K58:L58"/>
    <mergeCell ref="M58:N58"/>
    <mergeCell ref="O58:P58"/>
    <mergeCell ref="A55:B55"/>
    <mergeCell ref="I55:J55"/>
    <mergeCell ref="K55:L55"/>
    <mergeCell ref="M55:N55"/>
    <mergeCell ref="O55:P55"/>
    <mergeCell ref="A56:B56"/>
    <mergeCell ref="I56:J56"/>
    <mergeCell ref="K56:L56"/>
    <mergeCell ref="M56:N56"/>
    <mergeCell ref="O56:P56"/>
    <mergeCell ref="A61:B61"/>
    <mergeCell ref="I61:J61"/>
    <mergeCell ref="K61:L61"/>
    <mergeCell ref="M61:N61"/>
    <mergeCell ref="O61:P61"/>
    <mergeCell ref="A62:P62"/>
    <mergeCell ref="A19:I20"/>
    <mergeCell ref="J19:L20"/>
    <mergeCell ref="A59:B59"/>
    <mergeCell ref="I59:J59"/>
    <mergeCell ref="K59:L59"/>
    <mergeCell ref="M59:N59"/>
    <mergeCell ref="O59:P59"/>
    <mergeCell ref="A60:B60"/>
    <mergeCell ref="I60:J60"/>
    <mergeCell ref="K60:L60"/>
    <mergeCell ref="M60:N60"/>
    <mergeCell ref="O60:P60"/>
    <mergeCell ref="A57:B57"/>
    <mergeCell ref="I57:J57"/>
    <mergeCell ref="K57:L57"/>
    <mergeCell ref="M57:N57"/>
    <mergeCell ref="O57:P57"/>
    <mergeCell ref="A58:B58"/>
  </mergeCells>
  <phoneticPr fontId="30" type="noConversion"/>
  <pageMargins left="0.39370078740157499" right="0" top="0.39370078740157499" bottom="0" header="0.39370078740157499" footer="0.31496062992126"/>
  <pageSetup scale="48" orientation="portrait" horizontalDpi="300" verticalDpi="300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ltText="" r:id="rId4">
            <anchor moveWithCells="1" sizeWithCells="1">
              <from>
                <xdr:col>0</xdr:col>
                <xdr:colOff>68580</xdr:colOff>
                <xdr:row>0</xdr:row>
                <xdr:rowOff>274320</xdr:rowOff>
              </from>
              <to>
                <xdr:col>1</xdr:col>
                <xdr:colOff>731520</xdr:colOff>
                <xdr:row>3</xdr:row>
                <xdr:rowOff>160020</xdr:rowOff>
              </to>
            </anchor>
          </objectPr>
        </oleObject>
      </mc:Choice>
      <mc:Fallback>
        <oleObject progId="PBrush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DINGZHOU XU</cp:lastModifiedBy>
  <cp:lastPrinted>2016-09-26T03:18:00Z</cp:lastPrinted>
  <dcterms:created xsi:type="dcterms:W3CDTF">2009-11-20T06:11:00Z</dcterms:created>
  <dcterms:modified xsi:type="dcterms:W3CDTF">2026-05-09T06:13:28Z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48228877A5AD46E08E403BC3B1AFB85F_13</vt:lpwstr>
  </property>
  <property fmtid="{D5CDD505-2E9C-101B-9397-08002B2CF9AE}" pid="3" name="KSOProductBuildVer">
    <vt:lpwstr>2052-12.1.0.15712</vt:lpwstr>
  </property>
</Properties>
</file>